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835"/>
  </bookViews>
  <sheets>
    <sheet name="data SCM  -25.3. 25 pro oddíly" sheetId="1" r:id="rId1"/>
  </sheets>
  <definedNames>
    <definedName name="_xlnm._FilterDatabase" localSheetId="0" hidden="1">'data SCM  -25.3. 25 pro oddíly'!$B$3:$U$259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M33" i="1"/>
  <c r="S33" i="1" s="1"/>
  <c r="L33" i="1"/>
  <c r="R33" i="1" s="1"/>
  <c r="K33" i="1"/>
  <c r="J33" i="1"/>
  <c r="P33" i="1" s="1"/>
  <c r="N16" i="1"/>
  <c r="T16" i="1" s="1"/>
  <c r="M16" i="1"/>
  <c r="S16" i="1" s="1"/>
  <c r="L16" i="1"/>
  <c r="R16" i="1" s="1"/>
  <c r="K16" i="1"/>
  <c r="J16" i="1"/>
  <c r="Q16" i="1" s="1"/>
  <c r="N202" i="1"/>
  <c r="T202" i="1" s="1"/>
  <c r="M202" i="1"/>
  <c r="S202" i="1" s="1"/>
  <c r="L202" i="1"/>
  <c r="R202" i="1" s="1"/>
  <c r="K202" i="1"/>
  <c r="J202" i="1"/>
  <c r="N201" i="1"/>
  <c r="T201" i="1" s="1"/>
  <c r="M201" i="1"/>
  <c r="S201" i="1" s="1"/>
  <c r="L201" i="1"/>
  <c r="R201" i="1" s="1"/>
  <c r="K201" i="1"/>
  <c r="J201" i="1"/>
  <c r="N200" i="1"/>
  <c r="T200" i="1" s="1"/>
  <c r="M200" i="1"/>
  <c r="S200" i="1" s="1"/>
  <c r="L200" i="1"/>
  <c r="R200" i="1" s="1"/>
  <c r="K200" i="1"/>
  <c r="J200" i="1"/>
  <c r="N199" i="1"/>
  <c r="T199" i="1" s="1"/>
  <c r="M199" i="1"/>
  <c r="S199" i="1" s="1"/>
  <c r="L199" i="1"/>
  <c r="R199" i="1" s="1"/>
  <c r="K199" i="1"/>
  <c r="J199" i="1"/>
  <c r="N198" i="1"/>
  <c r="T198" i="1" s="1"/>
  <c r="M198" i="1"/>
  <c r="S198" i="1" s="1"/>
  <c r="L198" i="1"/>
  <c r="R198" i="1" s="1"/>
  <c r="K198" i="1"/>
  <c r="J198" i="1"/>
  <c r="N197" i="1"/>
  <c r="T197" i="1" s="1"/>
  <c r="M197" i="1"/>
  <c r="S197" i="1" s="1"/>
  <c r="L197" i="1"/>
  <c r="R197" i="1" s="1"/>
  <c r="K197" i="1"/>
  <c r="J197" i="1"/>
  <c r="N196" i="1"/>
  <c r="T196" i="1" s="1"/>
  <c r="M196" i="1"/>
  <c r="S196" i="1" s="1"/>
  <c r="L196" i="1"/>
  <c r="R196" i="1" s="1"/>
  <c r="K196" i="1"/>
  <c r="J196" i="1"/>
  <c r="Q195" i="1"/>
  <c r="P195" i="1"/>
  <c r="N195" i="1"/>
  <c r="T195" i="1" s="1"/>
  <c r="M195" i="1"/>
  <c r="S195" i="1" s="1"/>
  <c r="L195" i="1"/>
  <c r="R195" i="1" s="1"/>
  <c r="K195" i="1"/>
  <c r="T194" i="1"/>
  <c r="N194" i="1"/>
  <c r="M194" i="1"/>
  <c r="S194" i="1" s="1"/>
  <c r="L194" i="1"/>
  <c r="R194" i="1" s="1"/>
  <c r="K194" i="1"/>
  <c r="J194" i="1"/>
  <c r="N193" i="1"/>
  <c r="T193" i="1" s="1"/>
  <c r="M193" i="1"/>
  <c r="S193" i="1" s="1"/>
  <c r="L193" i="1"/>
  <c r="R193" i="1" s="1"/>
  <c r="K193" i="1"/>
  <c r="J193" i="1"/>
  <c r="P193" i="1" s="1"/>
  <c r="N192" i="1"/>
  <c r="T192" i="1" s="1"/>
  <c r="M192" i="1"/>
  <c r="S192" i="1" s="1"/>
  <c r="L192" i="1"/>
  <c r="R192" i="1" s="1"/>
  <c r="K192" i="1"/>
  <c r="J192" i="1"/>
  <c r="P192" i="1" s="1"/>
  <c r="N191" i="1"/>
  <c r="T191" i="1" s="1"/>
  <c r="M191" i="1"/>
  <c r="S191" i="1" s="1"/>
  <c r="L191" i="1"/>
  <c r="R191" i="1" s="1"/>
  <c r="K191" i="1"/>
  <c r="J191" i="1"/>
  <c r="P191" i="1" s="1"/>
  <c r="N190" i="1"/>
  <c r="T190" i="1" s="1"/>
  <c r="M190" i="1"/>
  <c r="S190" i="1" s="1"/>
  <c r="L190" i="1"/>
  <c r="R190" i="1" s="1"/>
  <c r="K190" i="1"/>
  <c r="J190" i="1"/>
  <c r="Q190" i="1" s="1"/>
  <c r="N189" i="1"/>
  <c r="T189" i="1" s="1"/>
  <c r="M189" i="1"/>
  <c r="S189" i="1" s="1"/>
  <c r="L189" i="1"/>
  <c r="R189" i="1" s="1"/>
  <c r="K189" i="1"/>
  <c r="J189" i="1"/>
  <c r="P189" i="1" s="1"/>
  <c r="N188" i="1"/>
  <c r="T188" i="1" s="1"/>
  <c r="M188" i="1"/>
  <c r="S188" i="1" s="1"/>
  <c r="L188" i="1"/>
  <c r="R188" i="1" s="1"/>
  <c r="K188" i="1"/>
  <c r="J188" i="1"/>
  <c r="P188" i="1" s="1"/>
  <c r="N187" i="1"/>
  <c r="T187" i="1" s="1"/>
  <c r="M187" i="1"/>
  <c r="S187" i="1" s="1"/>
  <c r="L187" i="1"/>
  <c r="R187" i="1" s="1"/>
  <c r="K187" i="1"/>
  <c r="J187" i="1"/>
  <c r="Q187" i="1" s="1"/>
  <c r="N186" i="1"/>
  <c r="T186" i="1" s="1"/>
  <c r="M186" i="1"/>
  <c r="S186" i="1" s="1"/>
  <c r="L186" i="1"/>
  <c r="R186" i="1" s="1"/>
  <c r="K186" i="1"/>
  <c r="J186" i="1"/>
  <c r="P186" i="1" s="1"/>
  <c r="T185" i="1"/>
  <c r="N185" i="1"/>
  <c r="M185" i="1"/>
  <c r="S185" i="1" s="1"/>
  <c r="L185" i="1"/>
  <c r="R185" i="1" s="1"/>
  <c r="K185" i="1"/>
  <c r="J185" i="1"/>
  <c r="Q185" i="1" s="1"/>
  <c r="N184" i="1"/>
  <c r="T184" i="1" s="1"/>
  <c r="M184" i="1"/>
  <c r="S184" i="1" s="1"/>
  <c r="L184" i="1"/>
  <c r="R184" i="1" s="1"/>
  <c r="K184" i="1"/>
  <c r="J184" i="1"/>
  <c r="Q184" i="1" s="1"/>
  <c r="N183" i="1"/>
  <c r="T183" i="1" s="1"/>
  <c r="M183" i="1"/>
  <c r="S183" i="1" s="1"/>
  <c r="L183" i="1"/>
  <c r="R183" i="1" s="1"/>
  <c r="K183" i="1"/>
  <c r="J183" i="1"/>
  <c r="Q183" i="1" s="1"/>
  <c r="N182" i="1"/>
  <c r="T182" i="1" s="1"/>
  <c r="M182" i="1"/>
  <c r="S182" i="1" s="1"/>
  <c r="L182" i="1"/>
  <c r="R182" i="1" s="1"/>
  <c r="K182" i="1"/>
  <c r="J182" i="1"/>
  <c r="P182" i="1" s="1"/>
  <c r="N181" i="1"/>
  <c r="T181" i="1" s="1"/>
  <c r="M181" i="1"/>
  <c r="S181" i="1" s="1"/>
  <c r="L181" i="1"/>
  <c r="R181" i="1" s="1"/>
  <c r="K181" i="1"/>
  <c r="J181" i="1"/>
  <c r="P181" i="1" s="1"/>
  <c r="N180" i="1"/>
  <c r="T180" i="1" s="1"/>
  <c r="M180" i="1"/>
  <c r="S180" i="1" s="1"/>
  <c r="L180" i="1"/>
  <c r="R180" i="1" s="1"/>
  <c r="K180" i="1"/>
  <c r="J180" i="1"/>
  <c r="Q180" i="1" s="1"/>
  <c r="T179" i="1"/>
  <c r="N179" i="1"/>
  <c r="M179" i="1"/>
  <c r="S179" i="1" s="1"/>
  <c r="L179" i="1"/>
  <c r="R179" i="1" s="1"/>
  <c r="K179" i="1"/>
  <c r="J179" i="1"/>
  <c r="P179" i="1" s="1"/>
  <c r="N178" i="1"/>
  <c r="T178" i="1" s="1"/>
  <c r="M178" i="1"/>
  <c r="S178" i="1" s="1"/>
  <c r="L178" i="1"/>
  <c r="R178" i="1" s="1"/>
  <c r="K178" i="1"/>
  <c r="J178" i="1"/>
  <c r="P178" i="1" s="1"/>
  <c r="N177" i="1"/>
  <c r="T177" i="1" s="1"/>
  <c r="M177" i="1"/>
  <c r="S177" i="1" s="1"/>
  <c r="L177" i="1"/>
  <c r="R177" i="1" s="1"/>
  <c r="K177" i="1"/>
  <c r="J177" i="1"/>
  <c r="P177" i="1" s="1"/>
  <c r="N176" i="1"/>
  <c r="T176" i="1" s="1"/>
  <c r="M176" i="1"/>
  <c r="S176" i="1" s="1"/>
  <c r="L176" i="1"/>
  <c r="R176" i="1" s="1"/>
  <c r="K176" i="1"/>
  <c r="J176" i="1"/>
  <c r="P176" i="1" s="1"/>
  <c r="N175" i="1"/>
  <c r="T175" i="1" s="1"/>
  <c r="M175" i="1"/>
  <c r="S175" i="1" s="1"/>
  <c r="L175" i="1"/>
  <c r="R175" i="1" s="1"/>
  <c r="K175" i="1"/>
  <c r="J175" i="1"/>
  <c r="Q175" i="1" s="1"/>
  <c r="N174" i="1"/>
  <c r="T174" i="1" s="1"/>
  <c r="M174" i="1"/>
  <c r="S174" i="1" s="1"/>
  <c r="L174" i="1"/>
  <c r="R174" i="1" s="1"/>
  <c r="K174" i="1"/>
  <c r="J174" i="1"/>
  <c r="Q174" i="1" s="1"/>
  <c r="T173" i="1"/>
  <c r="N173" i="1"/>
  <c r="M173" i="1"/>
  <c r="S173" i="1" s="1"/>
  <c r="L173" i="1"/>
  <c r="R173" i="1" s="1"/>
  <c r="K173" i="1"/>
  <c r="J173" i="1"/>
  <c r="Q173" i="1" s="1"/>
  <c r="N172" i="1"/>
  <c r="T172" i="1" s="1"/>
  <c r="M172" i="1"/>
  <c r="S172" i="1" s="1"/>
  <c r="L172" i="1"/>
  <c r="R172" i="1" s="1"/>
  <c r="K172" i="1"/>
  <c r="J172" i="1"/>
  <c r="Q172" i="1" s="1"/>
  <c r="N171" i="1"/>
  <c r="T171" i="1" s="1"/>
  <c r="M171" i="1"/>
  <c r="S171" i="1" s="1"/>
  <c r="L171" i="1"/>
  <c r="R171" i="1" s="1"/>
  <c r="K171" i="1"/>
  <c r="J171" i="1"/>
  <c r="Q171" i="1" s="1"/>
  <c r="N170" i="1"/>
  <c r="T170" i="1" s="1"/>
  <c r="M170" i="1"/>
  <c r="S170" i="1" s="1"/>
  <c r="L170" i="1"/>
  <c r="R170" i="1" s="1"/>
  <c r="K170" i="1"/>
  <c r="J170" i="1"/>
  <c r="Q170" i="1" s="1"/>
  <c r="N169" i="1"/>
  <c r="T169" i="1" s="1"/>
  <c r="M169" i="1"/>
  <c r="S169" i="1" s="1"/>
  <c r="L169" i="1"/>
  <c r="R169" i="1" s="1"/>
  <c r="K169" i="1"/>
  <c r="J169" i="1"/>
  <c r="P169" i="1" s="1"/>
  <c r="N168" i="1"/>
  <c r="T168" i="1" s="1"/>
  <c r="M168" i="1"/>
  <c r="S168" i="1" s="1"/>
  <c r="L168" i="1"/>
  <c r="R168" i="1" s="1"/>
  <c r="K168" i="1"/>
  <c r="J168" i="1"/>
  <c r="Q168" i="1" s="1"/>
  <c r="T167" i="1"/>
  <c r="N167" i="1"/>
  <c r="M167" i="1"/>
  <c r="S167" i="1" s="1"/>
  <c r="L167" i="1"/>
  <c r="R167" i="1" s="1"/>
  <c r="K167" i="1"/>
  <c r="J167" i="1"/>
  <c r="P167" i="1" s="1"/>
  <c r="N166" i="1"/>
  <c r="T166" i="1" s="1"/>
  <c r="M166" i="1"/>
  <c r="S166" i="1" s="1"/>
  <c r="L166" i="1"/>
  <c r="R166" i="1" s="1"/>
  <c r="K166" i="1"/>
  <c r="J166" i="1"/>
  <c r="Q166" i="1" s="1"/>
  <c r="N165" i="1"/>
  <c r="T165" i="1" s="1"/>
  <c r="M165" i="1"/>
  <c r="S165" i="1" s="1"/>
  <c r="L165" i="1"/>
  <c r="R165" i="1" s="1"/>
  <c r="K165" i="1"/>
  <c r="J165" i="1"/>
  <c r="P165" i="1" s="1"/>
  <c r="N164" i="1"/>
  <c r="T164" i="1" s="1"/>
  <c r="M164" i="1"/>
  <c r="S164" i="1" s="1"/>
  <c r="L164" i="1"/>
  <c r="R164" i="1" s="1"/>
  <c r="K164" i="1"/>
  <c r="J164" i="1"/>
  <c r="P164" i="1" s="1"/>
  <c r="N163" i="1"/>
  <c r="T163" i="1" s="1"/>
  <c r="M163" i="1"/>
  <c r="S163" i="1" s="1"/>
  <c r="L163" i="1"/>
  <c r="R163" i="1" s="1"/>
  <c r="K163" i="1"/>
  <c r="J163" i="1"/>
  <c r="N162" i="1"/>
  <c r="T162" i="1" s="1"/>
  <c r="M162" i="1"/>
  <c r="S162" i="1" s="1"/>
  <c r="L162" i="1"/>
  <c r="R162" i="1" s="1"/>
  <c r="K162" i="1"/>
  <c r="J162" i="1"/>
  <c r="Q162" i="1" s="1"/>
  <c r="R161" i="1"/>
  <c r="N161" i="1"/>
  <c r="T161" i="1" s="1"/>
  <c r="M161" i="1"/>
  <c r="S161" i="1" s="1"/>
  <c r="L161" i="1"/>
  <c r="K161" i="1"/>
  <c r="J161" i="1"/>
  <c r="N160" i="1"/>
  <c r="T160" i="1" s="1"/>
  <c r="M160" i="1"/>
  <c r="S160" i="1" s="1"/>
  <c r="L160" i="1"/>
  <c r="R160" i="1" s="1"/>
  <c r="K160" i="1"/>
  <c r="J160" i="1"/>
  <c r="Q160" i="1" s="1"/>
  <c r="T159" i="1"/>
  <c r="P159" i="1"/>
  <c r="N159" i="1"/>
  <c r="M159" i="1"/>
  <c r="S159" i="1" s="1"/>
  <c r="L159" i="1"/>
  <c r="R159" i="1" s="1"/>
  <c r="K159" i="1"/>
  <c r="J159" i="1"/>
  <c r="Q159" i="1" s="1"/>
  <c r="N158" i="1"/>
  <c r="T158" i="1" s="1"/>
  <c r="M158" i="1"/>
  <c r="S158" i="1" s="1"/>
  <c r="L158" i="1"/>
  <c r="R158" i="1" s="1"/>
  <c r="K158" i="1"/>
  <c r="J158" i="1"/>
  <c r="Q158" i="1" s="1"/>
  <c r="T157" i="1"/>
  <c r="N157" i="1"/>
  <c r="M157" i="1"/>
  <c r="S157" i="1" s="1"/>
  <c r="L157" i="1"/>
  <c r="R157" i="1" s="1"/>
  <c r="K157" i="1"/>
  <c r="J157" i="1"/>
  <c r="Q157" i="1" s="1"/>
  <c r="N156" i="1"/>
  <c r="T156" i="1" s="1"/>
  <c r="M156" i="1"/>
  <c r="S156" i="1" s="1"/>
  <c r="L156" i="1"/>
  <c r="R156" i="1" s="1"/>
  <c r="K156" i="1"/>
  <c r="J156" i="1"/>
  <c r="Q156" i="1" s="1"/>
  <c r="N155" i="1"/>
  <c r="T155" i="1" s="1"/>
  <c r="M155" i="1"/>
  <c r="S155" i="1" s="1"/>
  <c r="L155" i="1"/>
  <c r="R155" i="1" s="1"/>
  <c r="K155" i="1"/>
  <c r="J155" i="1"/>
  <c r="Q155" i="1" s="1"/>
  <c r="P154" i="1"/>
  <c r="N154" i="1"/>
  <c r="T154" i="1" s="1"/>
  <c r="M154" i="1"/>
  <c r="S154" i="1" s="1"/>
  <c r="L154" i="1"/>
  <c r="R154" i="1" s="1"/>
  <c r="K154" i="1"/>
  <c r="J154" i="1"/>
  <c r="Q154" i="1" s="1"/>
  <c r="N153" i="1"/>
  <c r="T153" i="1" s="1"/>
  <c r="M153" i="1"/>
  <c r="S153" i="1" s="1"/>
  <c r="L153" i="1"/>
  <c r="R153" i="1" s="1"/>
  <c r="K153" i="1"/>
  <c r="J153" i="1"/>
  <c r="Q153" i="1" s="1"/>
  <c r="N152" i="1"/>
  <c r="T152" i="1" s="1"/>
  <c r="M152" i="1"/>
  <c r="S152" i="1" s="1"/>
  <c r="L152" i="1"/>
  <c r="R152" i="1" s="1"/>
  <c r="K152" i="1"/>
  <c r="J152" i="1"/>
  <c r="Q152" i="1" s="1"/>
  <c r="T151" i="1"/>
  <c r="P151" i="1"/>
  <c r="N151" i="1"/>
  <c r="M151" i="1"/>
  <c r="S151" i="1" s="1"/>
  <c r="L151" i="1"/>
  <c r="R151" i="1" s="1"/>
  <c r="K151" i="1"/>
  <c r="J151" i="1"/>
  <c r="Q151" i="1" s="1"/>
  <c r="N150" i="1"/>
  <c r="T150" i="1" s="1"/>
  <c r="M150" i="1"/>
  <c r="S150" i="1" s="1"/>
  <c r="L150" i="1"/>
  <c r="R150" i="1" s="1"/>
  <c r="K150" i="1"/>
  <c r="J150" i="1"/>
  <c r="Q150" i="1" s="1"/>
  <c r="T149" i="1"/>
  <c r="N149" i="1"/>
  <c r="M149" i="1"/>
  <c r="S149" i="1" s="1"/>
  <c r="L149" i="1"/>
  <c r="R149" i="1" s="1"/>
  <c r="K149" i="1"/>
  <c r="J149" i="1"/>
  <c r="Q149" i="1" s="1"/>
  <c r="N148" i="1"/>
  <c r="T148" i="1" s="1"/>
  <c r="M148" i="1"/>
  <c r="S148" i="1" s="1"/>
  <c r="L148" i="1"/>
  <c r="R148" i="1" s="1"/>
  <c r="K148" i="1"/>
  <c r="J148" i="1"/>
  <c r="Q148" i="1" s="1"/>
  <c r="N147" i="1"/>
  <c r="T147" i="1" s="1"/>
  <c r="M147" i="1"/>
  <c r="S147" i="1" s="1"/>
  <c r="L147" i="1"/>
  <c r="R147" i="1" s="1"/>
  <c r="K147" i="1"/>
  <c r="J147" i="1"/>
  <c r="Q147" i="1" s="1"/>
  <c r="P146" i="1"/>
  <c r="N146" i="1"/>
  <c r="T146" i="1" s="1"/>
  <c r="M146" i="1"/>
  <c r="S146" i="1" s="1"/>
  <c r="L146" i="1"/>
  <c r="R146" i="1" s="1"/>
  <c r="K146" i="1"/>
  <c r="J146" i="1"/>
  <c r="Q146" i="1" s="1"/>
  <c r="N145" i="1"/>
  <c r="T145" i="1" s="1"/>
  <c r="M145" i="1"/>
  <c r="S145" i="1" s="1"/>
  <c r="L145" i="1"/>
  <c r="R145" i="1" s="1"/>
  <c r="K145" i="1"/>
  <c r="J145" i="1"/>
  <c r="Q145" i="1" s="1"/>
  <c r="N144" i="1"/>
  <c r="T144" i="1" s="1"/>
  <c r="M144" i="1"/>
  <c r="S144" i="1" s="1"/>
  <c r="L144" i="1"/>
  <c r="R144" i="1" s="1"/>
  <c r="K144" i="1"/>
  <c r="J144" i="1"/>
  <c r="Q144" i="1" s="1"/>
  <c r="T143" i="1"/>
  <c r="P143" i="1"/>
  <c r="N143" i="1"/>
  <c r="M143" i="1"/>
  <c r="S143" i="1" s="1"/>
  <c r="L143" i="1"/>
  <c r="R143" i="1" s="1"/>
  <c r="K143" i="1"/>
  <c r="O143" i="1" s="1"/>
  <c r="U143" i="1" s="1"/>
  <c r="J143" i="1"/>
  <c r="Q143" i="1" s="1"/>
  <c r="N142" i="1"/>
  <c r="T142" i="1" s="1"/>
  <c r="M142" i="1"/>
  <c r="S142" i="1" s="1"/>
  <c r="L142" i="1"/>
  <c r="R142" i="1" s="1"/>
  <c r="K142" i="1"/>
  <c r="J142" i="1"/>
  <c r="Q142" i="1" s="1"/>
  <c r="T141" i="1"/>
  <c r="N141" i="1"/>
  <c r="M141" i="1"/>
  <c r="S141" i="1" s="1"/>
  <c r="L141" i="1"/>
  <c r="R141" i="1" s="1"/>
  <c r="K141" i="1"/>
  <c r="J141" i="1"/>
  <c r="Q141" i="1" s="1"/>
  <c r="N140" i="1"/>
  <c r="T140" i="1" s="1"/>
  <c r="M140" i="1"/>
  <c r="S140" i="1" s="1"/>
  <c r="L140" i="1"/>
  <c r="R140" i="1" s="1"/>
  <c r="K140" i="1"/>
  <c r="J140" i="1"/>
  <c r="Q140" i="1" s="1"/>
  <c r="N139" i="1"/>
  <c r="T139" i="1" s="1"/>
  <c r="M139" i="1"/>
  <c r="S139" i="1" s="1"/>
  <c r="L139" i="1"/>
  <c r="R139" i="1" s="1"/>
  <c r="K139" i="1"/>
  <c r="J139" i="1"/>
  <c r="N138" i="1"/>
  <c r="T138" i="1" s="1"/>
  <c r="M138" i="1"/>
  <c r="S138" i="1" s="1"/>
  <c r="L138" i="1"/>
  <c r="R138" i="1" s="1"/>
  <c r="K138" i="1"/>
  <c r="J138" i="1"/>
  <c r="N137" i="1"/>
  <c r="T137" i="1" s="1"/>
  <c r="M137" i="1"/>
  <c r="S137" i="1" s="1"/>
  <c r="L137" i="1"/>
  <c r="R137" i="1" s="1"/>
  <c r="K137" i="1"/>
  <c r="J137" i="1"/>
  <c r="N136" i="1"/>
  <c r="T136" i="1" s="1"/>
  <c r="M136" i="1"/>
  <c r="S136" i="1" s="1"/>
  <c r="L136" i="1"/>
  <c r="R136" i="1" s="1"/>
  <c r="K136" i="1"/>
  <c r="J136" i="1"/>
  <c r="Q136" i="1" s="1"/>
  <c r="R135" i="1"/>
  <c r="N135" i="1"/>
  <c r="T135" i="1" s="1"/>
  <c r="M135" i="1"/>
  <c r="S135" i="1" s="1"/>
  <c r="L135" i="1"/>
  <c r="K135" i="1"/>
  <c r="J135" i="1"/>
  <c r="S134" i="1"/>
  <c r="N134" i="1"/>
  <c r="T134" i="1" s="1"/>
  <c r="M134" i="1"/>
  <c r="L134" i="1"/>
  <c r="R134" i="1" s="1"/>
  <c r="K134" i="1"/>
  <c r="J134" i="1"/>
  <c r="N133" i="1"/>
  <c r="T133" i="1" s="1"/>
  <c r="M133" i="1"/>
  <c r="S133" i="1" s="1"/>
  <c r="L133" i="1"/>
  <c r="R133" i="1" s="1"/>
  <c r="K133" i="1"/>
  <c r="J133" i="1"/>
  <c r="N132" i="1"/>
  <c r="T132" i="1" s="1"/>
  <c r="M132" i="1"/>
  <c r="S132" i="1" s="1"/>
  <c r="L132" i="1"/>
  <c r="R132" i="1" s="1"/>
  <c r="K132" i="1"/>
  <c r="J132" i="1"/>
  <c r="Q132" i="1" s="1"/>
  <c r="N131" i="1"/>
  <c r="T131" i="1" s="1"/>
  <c r="M131" i="1"/>
  <c r="S131" i="1" s="1"/>
  <c r="L131" i="1"/>
  <c r="R131" i="1" s="1"/>
  <c r="K131" i="1"/>
  <c r="J131" i="1"/>
  <c r="T130" i="1"/>
  <c r="S130" i="1"/>
  <c r="N130" i="1"/>
  <c r="M130" i="1"/>
  <c r="L130" i="1"/>
  <c r="R130" i="1" s="1"/>
  <c r="K130" i="1"/>
  <c r="J130" i="1"/>
  <c r="N129" i="1"/>
  <c r="T129" i="1" s="1"/>
  <c r="M129" i="1"/>
  <c r="S129" i="1" s="1"/>
  <c r="L129" i="1"/>
  <c r="R129" i="1" s="1"/>
  <c r="K129" i="1"/>
  <c r="J129" i="1"/>
  <c r="N128" i="1"/>
  <c r="T128" i="1" s="1"/>
  <c r="M128" i="1"/>
  <c r="S128" i="1" s="1"/>
  <c r="L128" i="1"/>
  <c r="R128" i="1" s="1"/>
  <c r="K128" i="1"/>
  <c r="J128" i="1"/>
  <c r="Q128" i="1" s="1"/>
  <c r="R127" i="1"/>
  <c r="N127" i="1"/>
  <c r="T127" i="1" s="1"/>
  <c r="M127" i="1"/>
  <c r="S127" i="1" s="1"/>
  <c r="L127" i="1"/>
  <c r="K127" i="1"/>
  <c r="J127" i="1"/>
  <c r="N126" i="1"/>
  <c r="T126" i="1" s="1"/>
  <c r="M126" i="1"/>
  <c r="S126" i="1" s="1"/>
  <c r="L126" i="1"/>
  <c r="R126" i="1" s="1"/>
  <c r="K126" i="1"/>
  <c r="J126" i="1"/>
  <c r="N125" i="1"/>
  <c r="T125" i="1" s="1"/>
  <c r="M125" i="1"/>
  <c r="S125" i="1" s="1"/>
  <c r="L125" i="1"/>
  <c r="R125" i="1" s="1"/>
  <c r="K125" i="1"/>
  <c r="J125" i="1"/>
  <c r="N124" i="1"/>
  <c r="T124" i="1" s="1"/>
  <c r="M124" i="1"/>
  <c r="S124" i="1" s="1"/>
  <c r="L124" i="1"/>
  <c r="R124" i="1" s="1"/>
  <c r="K124" i="1"/>
  <c r="J124" i="1"/>
  <c r="Q124" i="1" s="1"/>
  <c r="S123" i="1"/>
  <c r="N123" i="1"/>
  <c r="T123" i="1" s="1"/>
  <c r="M123" i="1"/>
  <c r="L123" i="1"/>
  <c r="R123" i="1" s="1"/>
  <c r="K123" i="1"/>
  <c r="J123" i="1"/>
  <c r="N122" i="1"/>
  <c r="T122" i="1" s="1"/>
  <c r="M122" i="1"/>
  <c r="S122" i="1" s="1"/>
  <c r="L122" i="1"/>
  <c r="R122" i="1" s="1"/>
  <c r="K122" i="1"/>
  <c r="J122" i="1"/>
  <c r="Q122" i="1" s="1"/>
  <c r="N121" i="1"/>
  <c r="T121" i="1" s="1"/>
  <c r="M121" i="1"/>
  <c r="S121" i="1" s="1"/>
  <c r="L121" i="1"/>
  <c r="R121" i="1" s="1"/>
  <c r="K121" i="1"/>
  <c r="J121" i="1"/>
  <c r="Q121" i="1" s="1"/>
  <c r="N120" i="1"/>
  <c r="T120" i="1" s="1"/>
  <c r="M120" i="1"/>
  <c r="S120" i="1" s="1"/>
  <c r="L120" i="1"/>
  <c r="R120" i="1" s="1"/>
  <c r="K120" i="1"/>
  <c r="J120" i="1"/>
  <c r="Q120" i="1" s="1"/>
  <c r="N119" i="1"/>
  <c r="T119" i="1" s="1"/>
  <c r="M119" i="1"/>
  <c r="S119" i="1" s="1"/>
  <c r="L119" i="1"/>
  <c r="R119" i="1" s="1"/>
  <c r="K119" i="1"/>
  <c r="J119" i="1"/>
  <c r="P119" i="1" s="1"/>
  <c r="N118" i="1"/>
  <c r="T118" i="1" s="1"/>
  <c r="M118" i="1"/>
  <c r="S118" i="1" s="1"/>
  <c r="L118" i="1"/>
  <c r="R118" i="1" s="1"/>
  <c r="K118" i="1"/>
  <c r="J118" i="1"/>
  <c r="Q118" i="1" s="1"/>
  <c r="N117" i="1"/>
  <c r="T117" i="1" s="1"/>
  <c r="M117" i="1"/>
  <c r="S117" i="1" s="1"/>
  <c r="L117" i="1"/>
  <c r="R117" i="1" s="1"/>
  <c r="K117" i="1"/>
  <c r="J117" i="1"/>
  <c r="Q117" i="1" s="1"/>
  <c r="P116" i="1"/>
  <c r="N116" i="1"/>
  <c r="T116" i="1" s="1"/>
  <c r="M116" i="1"/>
  <c r="S116" i="1" s="1"/>
  <c r="L116" i="1"/>
  <c r="R116" i="1" s="1"/>
  <c r="K116" i="1"/>
  <c r="J116" i="1"/>
  <c r="Q116" i="1" s="1"/>
  <c r="N115" i="1"/>
  <c r="T115" i="1" s="1"/>
  <c r="M115" i="1"/>
  <c r="S115" i="1" s="1"/>
  <c r="L115" i="1"/>
  <c r="R115" i="1" s="1"/>
  <c r="K115" i="1"/>
  <c r="J115" i="1"/>
  <c r="Q115" i="1" s="1"/>
  <c r="N114" i="1"/>
  <c r="T114" i="1" s="1"/>
  <c r="M114" i="1"/>
  <c r="S114" i="1" s="1"/>
  <c r="L114" i="1"/>
  <c r="R114" i="1" s="1"/>
  <c r="K114" i="1"/>
  <c r="J114" i="1"/>
  <c r="Q114" i="1" s="1"/>
  <c r="N113" i="1"/>
  <c r="T113" i="1" s="1"/>
  <c r="M113" i="1"/>
  <c r="S113" i="1" s="1"/>
  <c r="L113" i="1"/>
  <c r="R113" i="1" s="1"/>
  <c r="K113" i="1"/>
  <c r="J113" i="1"/>
  <c r="Q113" i="1" s="1"/>
  <c r="N112" i="1"/>
  <c r="T112" i="1" s="1"/>
  <c r="M112" i="1"/>
  <c r="S112" i="1" s="1"/>
  <c r="L112" i="1"/>
  <c r="R112" i="1" s="1"/>
  <c r="K112" i="1"/>
  <c r="J112" i="1"/>
  <c r="Q112" i="1" s="1"/>
  <c r="T111" i="1"/>
  <c r="N111" i="1"/>
  <c r="M111" i="1"/>
  <c r="S111" i="1" s="1"/>
  <c r="L111" i="1"/>
  <c r="R111" i="1" s="1"/>
  <c r="K111" i="1"/>
  <c r="J111" i="1"/>
  <c r="P111" i="1" s="1"/>
  <c r="N110" i="1"/>
  <c r="T110" i="1" s="1"/>
  <c r="M110" i="1"/>
  <c r="S110" i="1" s="1"/>
  <c r="L110" i="1"/>
  <c r="R110" i="1" s="1"/>
  <c r="K110" i="1"/>
  <c r="J110" i="1"/>
  <c r="Q110" i="1" s="1"/>
  <c r="T109" i="1"/>
  <c r="P109" i="1"/>
  <c r="N109" i="1"/>
  <c r="M109" i="1"/>
  <c r="S109" i="1" s="1"/>
  <c r="L109" i="1"/>
  <c r="R109" i="1" s="1"/>
  <c r="K109" i="1"/>
  <c r="J109" i="1"/>
  <c r="Q109" i="1" s="1"/>
  <c r="N108" i="1"/>
  <c r="T108" i="1" s="1"/>
  <c r="M108" i="1"/>
  <c r="S108" i="1" s="1"/>
  <c r="L108" i="1"/>
  <c r="R108" i="1" s="1"/>
  <c r="K108" i="1"/>
  <c r="J108" i="1"/>
  <c r="Q108" i="1" s="1"/>
  <c r="N107" i="1"/>
  <c r="T107" i="1" s="1"/>
  <c r="M107" i="1"/>
  <c r="S107" i="1" s="1"/>
  <c r="L107" i="1"/>
  <c r="R107" i="1" s="1"/>
  <c r="K107" i="1"/>
  <c r="J107" i="1"/>
  <c r="Q107" i="1" s="1"/>
  <c r="N106" i="1"/>
  <c r="T106" i="1" s="1"/>
  <c r="M106" i="1"/>
  <c r="S106" i="1" s="1"/>
  <c r="L106" i="1"/>
  <c r="R106" i="1" s="1"/>
  <c r="K106" i="1"/>
  <c r="J106" i="1"/>
  <c r="P106" i="1" s="1"/>
  <c r="N105" i="1"/>
  <c r="T105" i="1" s="1"/>
  <c r="M105" i="1"/>
  <c r="S105" i="1" s="1"/>
  <c r="L105" i="1"/>
  <c r="R105" i="1" s="1"/>
  <c r="K105" i="1"/>
  <c r="J105" i="1"/>
  <c r="Q105" i="1" s="1"/>
  <c r="N104" i="1"/>
  <c r="T104" i="1" s="1"/>
  <c r="M104" i="1"/>
  <c r="S104" i="1" s="1"/>
  <c r="L104" i="1"/>
  <c r="R104" i="1" s="1"/>
  <c r="K104" i="1"/>
  <c r="J104" i="1"/>
  <c r="Q104" i="1" s="1"/>
  <c r="T103" i="1"/>
  <c r="N103" i="1"/>
  <c r="M103" i="1"/>
  <c r="S103" i="1" s="1"/>
  <c r="L103" i="1"/>
  <c r="R103" i="1" s="1"/>
  <c r="K103" i="1"/>
  <c r="J103" i="1"/>
  <c r="P103" i="1" s="1"/>
  <c r="N102" i="1"/>
  <c r="T102" i="1" s="1"/>
  <c r="M102" i="1"/>
  <c r="S102" i="1" s="1"/>
  <c r="L102" i="1"/>
  <c r="R102" i="1" s="1"/>
  <c r="K102" i="1"/>
  <c r="J102" i="1"/>
  <c r="Q102" i="1" s="1"/>
  <c r="N101" i="1"/>
  <c r="T101" i="1" s="1"/>
  <c r="M101" i="1"/>
  <c r="S101" i="1" s="1"/>
  <c r="L101" i="1"/>
  <c r="R101" i="1" s="1"/>
  <c r="K101" i="1"/>
  <c r="J101" i="1"/>
  <c r="Q101" i="1" s="1"/>
  <c r="N100" i="1"/>
  <c r="T100" i="1" s="1"/>
  <c r="M100" i="1"/>
  <c r="S100" i="1" s="1"/>
  <c r="L100" i="1"/>
  <c r="R100" i="1" s="1"/>
  <c r="K100" i="1"/>
  <c r="J100" i="1"/>
  <c r="Q100" i="1" s="1"/>
  <c r="N99" i="1"/>
  <c r="T99" i="1" s="1"/>
  <c r="M99" i="1"/>
  <c r="S99" i="1" s="1"/>
  <c r="L99" i="1"/>
  <c r="R99" i="1" s="1"/>
  <c r="K99" i="1"/>
  <c r="J99" i="1"/>
  <c r="Q99" i="1" s="1"/>
  <c r="S98" i="1"/>
  <c r="N98" i="1"/>
  <c r="T98" i="1" s="1"/>
  <c r="M98" i="1"/>
  <c r="L98" i="1"/>
  <c r="R98" i="1" s="1"/>
  <c r="K98" i="1"/>
  <c r="J98" i="1"/>
  <c r="Q98" i="1" s="1"/>
  <c r="N97" i="1"/>
  <c r="T97" i="1" s="1"/>
  <c r="M97" i="1"/>
  <c r="S97" i="1" s="1"/>
  <c r="L97" i="1"/>
  <c r="R97" i="1" s="1"/>
  <c r="K97" i="1"/>
  <c r="J97" i="1"/>
  <c r="Q97" i="1" s="1"/>
  <c r="P96" i="1"/>
  <c r="N96" i="1"/>
  <c r="T96" i="1" s="1"/>
  <c r="M96" i="1"/>
  <c r="S96" i="1" s="1"/>
  <c r="L96" i="1"/>
  <c r="R96" i="1" s="1"/>
  <c r="K96" i="1"/>
  <c r="J96" i="1"/>
  <c r="Q96" i="1" s="1"/>
  <c r="N95" i="1"/>
  <c r="T95" i="1" s="1"/>
  <c r="M95" i="1"/>
  <c r="S95" i="1" s="1"/>
  <c r="L95" i="1"/>
  <c r="R95" i="1" s="1"/>
  <c r="K95" i="1"/>
  <c r="J95" i="1"/>
  <c r="Q95" i="1" s="1"/>
  <c r="T94" i="1"/>
  <c r="N94" i="1"/>
  <c r="M94" i="1"/>
  <c r="S94" i="1" s="1"/>
  <c r="L94" i="1"/>
  <c r="R94" i="1" s="1"/>
  <c r="K94" i="1"/>
  <c r="J94" i="1"/>
  <c r="Q94" i="1" s="1"/>
  <c r="N93" i="1"/>
  <c r="T93" i="1" s="1"/>
  <c r="M93" i="1"/>
  <c r="S93" i="1" s="1"/>
  <c r="L93" i="1"/>
  <c r="R93" i="1" s="1"/>
  <c r="K93" i="1"/>
  <c r="J93" i="1"/>
  <c r="Q93" i="1" s="1"/>
  <c r="N92" i="1"/>
  <c r="T92" i="1" s="1"/>
  <c r="M92" i="1"/>
  <c r="S92" i="1" s="1"/>
  <c r="L92" i="1"/>
  <c r="R92" i="1" s="1"/>
  <c r="K92" i="1"/>
  <c r="J92" i="1"/>
  <c r="Q92" i="1" s="1"/>
  <c r="T91" i="1"/>
  <c r="N91" i="1"/>
  <c r="M91" i="1"/>
  <c r="S91" i="1" s="1"/>
  <c r="L91" i="1"/>
  <c r="R91" i="1" s="1"/>
  <c r="K91" i="1"/>
  <c r="J91" i="1"/>
  <c r="Q91" i="1" s="1"/>
  <c r="N90" i="1"/>
  <c r="T90" i="1" s="1"/>
  <c r="M90" i="1"/>
  <c r="S90" i="1" s="1"/>
  <c r="L90" i="1"/>
  <c r="R90" i="1" s="1"/>
  <c r="K90" i="1"/>
  <c r="J90" i="1"/>
  <c r="Q90" i="1" s="1"/>
  <c r="N89" i="1"/>
  <c r="T89" i="1" s="1"/>
  <c r="M89" i="1"/>
  <c r="S89" i="1" s="1"/>
  <c r="L89" i="1"/>
  <c r="R89" i="1" s="1"/>
  <c r="K89" i="1"/>
  <c r="J89" i="1"/>
  <c r="Q89" i="1" s="1"/>
  <c r="T88" i="1"/>
  <c r="N88" i="1"/>
  <c r="M88" i="1"/>
  <c r="S88" i="1" s="1"/>
  <c r="L88" i="1"/>
  <c r="R88" i="1" s="1"/>
  <c r="K88" i="1"/>
  <c r="J88" i="1"/>
  <c r="Q88" i="1" s="1"/>
  <c r="N87" i="1"/>
  <c r="T87" i="1" s="1"/>
  <c r="M87" i="1"/>
  <c r="S87" i="1" s="1"/>
  <c r="L87" i="1"/>
  <c r="R87" i="1" s="1"/>
  <c r="K87" i="1"/>
  <c r="J87" i="1"/>
  <c r="Q87" i="1" s="1"/>
  <c r="S86" i="1"/>
  <c r="N86" i="1"/>
  <c r="T86" i="1" s="1"/>
  <c r="M86" i="1"/>
  <c r="L86" i="1"/>
  <c r="R86" i="1" s="1"/>
  <c r="K86" i="1"/>
  <c r="J86" i="1"/>
  <c r="Q86" i="1" s="1"/>
  <c r="N85" i="1"/>
  <c r="T85" i="1" s="1"/>
  <c r="M85" i="1"/>
  <c r="S85" i="1" s="1"/>
  <c r="L85" i="1"/>
  <c r="R85" i="1" s="1"/>
  <c r="K85" i="1"/>
  <c r="J85" i="1"/>
  <c r="Q85" i="1" s="1"/>
  <c r="N84" i="1"/>
  <c r="T84" i="1" s="1"/>
  <c r="M84" i="1"/>
  <c r="S84" i="1" s="1"/>
  <c r="L84" i="1"/>
  <c r="R84" i="1" s="1"/>
  <c r="K84" i="1"/>
  <c r="J84" i="1"/>
  <c r="Q84" i="1" s="1"/>
  <c r="N83" i="1"/>
  <c r="T83" i="1" s="1"/>
  <c r="M83" i="1"/>
  <c r="S83" i="1" s="1"/>
  <c r="L83" i="1"/>
  <c r="R83" i="1" s="1"/>
  <c r="K83" i="1"/>
  <c r="J83" i="1"/>
  <c r="Q83" i="1" s="1"/>
  <c r="N82" i="1"/>
  <c r="T82" i="1" s="1"/>
  <c r="M82" i="1"/>
  <c r="S82" i="1" s="1"/>
  <c r="L82" i="1"/>
  <c r="R82" i="1" s="1"/>
  <c r="K82" i="1"/>
  <c r="J82" i="1"/>
  <c r="Q82" i="1" s="1"/>
  <c r="N81" i="1"/>
  <c r="T81" i="1" s="1"/>
  <c r="M81" i="1"/>
  <c r="S81" i="1" s="1"/>
  <c r="L81" i="1"/>
  <c r="R81" i="1" s="1"/>
  <c r="K81" i="1"/>
  <c r="J81" i="1"/>
  <c r="Q81" i="1" s="1"/>
  <c r="T80" i="1"/>
  <c r="P80" i="1"/>
  <c r="N80" i="1"/>
  <c r="M80" i="1"/>
  <c r="S80" i="1" s="1"/>
  <c r="L80" i="1"/>
  <c r="R80" i="1" s="1"/>
  <c r="K80" i="1"/>
  <c r="J80" i="1"/>
  <c r="Q80" i="1" s="1"/>
  <c r="N79" i="1"/>
  <c r="T79" i="1" s="1"/>
  <c r="M79" i="1"/>
  <c r="S79" i="1" s="1"/>
  <c r="L79" i="1"/>
  <c r="R79" i="1" s="1"/>
  <c r="K79" i="1"/>
  <c r="J79" i="1"/>
  <c r="Q79" i="1" s="1"/>
  <c r="N78" i="1"/>
  <c r="T78" i="1" s="1"/>
  <c r="M78" i="1"/>
  <c r="S78" i="1" s="1"/>
  <c r="L78" i="1"/>
  <c r="R78" i="1" s="1"/>
  <c r="K78" i="1"/>
  <c r="J78" i="1"/>
  <c r="Q78" i="1" s="1"/>
  <c r="T77" i="1"/>
  <c r="N77" i="1"/>
  <c r="M77" i="1"/>
  <c r="S77" i="1" s="1"/>
  <c r="L77" i="1"/>
  <c r="R77" i="1" s="1"/>
  <c r="K77" i="1"/>
  <c r="J77" i="1"/>
  <c r="Q77" i="1" s="1"/>
  <c r="N76" i="1"/>
  <c r="T76" i="1" s="1"/>
  <c r="M76" i="1"/>
  <c r="S76" i="1" s="1"/>
  <c r="L76" i="1"/>
  <c r="R76" i="1" s="1"/>
  <c r="K76" i="1"/>
  <c r="J76" i="1"/>
  <c r="Q76" i="1" s="1"/>
  <c r="N75" i="1"/>
  <c r="T75" i="1" s="1"/>
  <c r="M75" i="1"/>
  <c r="S75" i="1" s="1"/>
  <c r="L75" i="1"/>
  <c r="R75" i="1" s="1"/>
  <c r="K75" i="1"/>
  <c r="J75" i="1"/>
  <c r="Q75" i="1" s="1"/>
  <c r="N74" i="1"/>
  <c r="T74" i="1" s="1"/>
  <c r="M74" i="1"/>
  <c r="S74" i="1" s="1"/>
  <c r="L74" i="1"/>
  <c r="R74" i="1" s="1"/>
  <c r="K74" i="1"/>
  <c r="J74" i="1"/>
  <c r="Q74" i="1" s="1"/>
  <c r="T73" i="1"/>
  <c r="P73" i="1"/>
  <c r="N73" i="1"/>
  <c r="M73" i="1"/>
  <c r="S73" i="1" s="1"/>
  <c r="L73" i="1"/>
  <c r="R73" i="1" s="1"/>
  <c r="K73" i="1"/>
  <c r="O73" i="1" s="1"/>
  <c r="U73" i="1" s="1"/>
  <c r="J73" i="1"/>
  <c r="Q73" i="1" s="1"/>
  <c r="P72" i="1"/>
  <c r="N72" i="1"/>
  <c r="T72" i="1" s="1"/>
  <c r="M72" i="1"/>
  <c r="S72" i="1" s="1"/>
  <c r="L72" i="1"/>
  <c r="R72" i="1" s="1"/>
  <c r="K72" i="1"/>
  <c r="J72" i="1"/>
  <c r="Q72" i="1" s="1"/>
  <c r="T71" i="1"/>
  <c r="N71" i="1"/>
  <c r="M71" i="1"/>
  <c r="S71" i="1" s="1"/>
  <c r="L71" i="1"/>
  <c r="R71" i="1" s="1"/>
  <c r="K71" i="1"/>
  <c r="J71" i="1"/>
  <c r="Q71" i="1" s="1"/>
  <c r="N70" i="1"/>
  <c r="T70" i="1" s="1"/>
  <c r="M70" i="1"/>
  <c r="S70" i="1" s="1"/>
  <c r="L70" i="1"/>
  <c r="R70" i="1" s="1"/>
  <c r="K70" i="1"/>
  <c r="J70" i="1"/>
  <c r="Q70" i="1" s="1"/>
  <c r="N69" i="1"/>
  <c r="T69" i="1" s="1"/>
  <c r="M69" i="1"/>
  <c r="S69" i="1" s="1"/>
  <c r="L69" i="1"/>
  <c r="R69" i="1" s="1"/>
  <c r="K69" i="1"/>
  <c r="J69" i="1"/>
  <c r="Q69" i="1" s="1"/>
  <c r="T68" i="1"/>
  <c r="P68" i="1"/>
  <c r="N68" i="1"/>
  <c r="M68" i="1"/>
  <c r="S68" i="1" s="1"/>
  <c r="L68" i="1"/>
  <c r="R68" i="1" s="1"/>
  <c r="K68" i="1"/>
  <c r="J68" i="1"/>
  <c r="Q68" i="1" s="1"/>
  <c r="T67" i="1"/>
  <c r="N67" i="1"/>
  <c r="M67" i="1"/>
  <c r="S67" i="1" s="1"/>
  <c r="L67" i="1"/>
  <c r="R67" i="1" s="1"/>
  <c r="K67" i="1"/>
  <c r="J67" i="1"/>
  <c r="Q67" i="1" s="1"/>
  <c r="N66" i="1"/>
  <c r="T66" i="1" s="1"/>
  <c r="M66" i="1"/>
  <c r="S66" i="1" s="1"/>
  <c r="L66" i="1"/>
  <c r="R66" i="1" s="1"/>
  <c r="K66" i="1"/>
  <c r="J66" i="1"/>
  <c r="Q66" i="1" s="1"/>
  <c r="N65" i="1"/>
  <c r="T65" i="1" s="1"/>
  <c r="M65" i="1"/>
  <c r="S65" i="1" s="1"/>
  <c r="L65" i="1"/>
  <c r="R65" i="1" s="1"/>
  <c r="K65" i="1"/>
  <c r="J65" i="1"/>
  <c r="Q65" i="1" s="1"/>
  <c r="T64" i="1"/>
  <c r="N64" i="1"/>
  <c r="M64" i="1"/>
  <c r="S64" i="1" s="1"/>
  <c r="L64" i="1"/>
  <c r="R64" i="1" s="1"/>
  <c r="K64" i="1"/>
  <c r="J64" i="1"/>
  <c r="Q64" i="1" s="1"/>
  <c r="N63" i="1"/>
  <c r="T63" i="1" s="1"/>
  <c r="M63" i="1"/>
  <c r="S63" i="1" s="1"/>
  <c r="L63" i="1"/>
  <c r="R63" i="1" s="1"/>
  <c r="K63" i="1"/>
  <c r="J63" i="1"/>
  <c r="Q63" i="1" s="1"/>
  <c r="S62" i="1"/>
  <c r="N62" i="1"/>
  <c r="T62" i="1" s="1"/>
  <c r="M62" i="1"/>
  <c r="L62" i="1"/>
  <c r="R62" i="1" s="1"/>
  <c r="K62" i="1"/>
  <c r="J62" i="1"/>
  <c r="Q62" i="1" s="1"/>
  <c r="N61" i="1"/>
  <c r="T61" i="1" s="1"/>
  <c r="M61" i="1"/>
  <c r="S61" i="1" s="1"/>
  <c r="L61" i="1"/>
  <c r="R61" i="1" s="1"/>
  <c r="K61" i="1"/>
  <c r="J61" i="1"/>
  <c r="Q61" i="1" s="1"/>
  <c r="P60" i="1"/>
  <c r="N60" i="1"/>
  <c r="T60" i="1" s="1"/>
  <c r="M60" i="1"/>
  <c r="S60" i="1" s="1"/>
  <c r="L60" i="1"/>
  <c r="R60" i="1" s="1"/>
  <c r="K60" i="1"/>
  <c r="J60" i="1"/>
  <c r="Q60" i="1" s="1"/>
  <c r="Q59" i="1"/>
  <c r="P59" i="1"/>
  <c r="N59" i="1"/>
  <c r="T59" i="1" s="1"/>
  <c r="M59" i="1"/>
  <c r="S59" i="1" s="1"/>
  <c r="L59" i="1"/>
  <c r="R59" i="1" s="1"/>
  <c r="K59" i="1"/>
  <c r="N58" i="1"/>
  <c r="T58" i="1" s="1"/>
  <c r="M58" i="1"/>
  <c r="S58" i="1" s="1"/>
  <c r="L58" i="1"/>
  <c r="R58" i="1" s="1"/>
  <c r="K58" i="1"/>
  <c r="J58" i="1"/>
  <c r="N57" i="1"/>
  <c r="T57" i="1" s="1"/>
  <c r="M57" i="1"/>
  <c r="S57" i="1" s="1"/>
  <c r="L57" i="1"/>
  <c r="R57" i="1" s="1"/>
  <c r="K57" i="1"/>
  <c r="J57" i="1"/>
  <c r="N56" i="1"/>
  <c r="T56" i="1" s="1"/>
  <c r="M56" i="1"/>
  <c r="S56" i="1" s="1"/>
  <c r="L56" i="1"/>
  <c r="R56" i="1" s="1"/>
  <c r="K56" i="1"/>
  <c r="J56" i="1"/>
  <c r="R55" i="1"/>
  <c r="N55" i="1"/>
  <c r="T55" i="1" s="1"/>
  <c r="M55" i="1"/>
  <c r="S55" i="1" s="1"/>
  <c r="L55" i="1"/>
  <c r="K55" i="1"/>
  <c r="J55" i="1"/>
  <c r="N54" i="1"/>
  <c r="T54" i="1" s="1"/>
  <c r="M54" i="1"/>
  <c r="S54" i="1" s="1"/>
  <c r="L54" i="1"/>
  <c r="R54" i="1" s="1"/>
  <c r="K54" i="1"/>
  <c r="J54" i="1"/>
  <c r="P54" i="1" s="1"/>
  <c r="N53" i="1"/>
  <c r="T53" i="1" s="1"/>
  <c r="M53" i="1"/>
  <c r="S53" i="1" s="1"/>
  <c r="L53" i="1"/>
  <c r="R53" i="1" s="1"/>
  <c r="K53" i="1"/>
  <c r="J53" i="1"/>
  <c r="P53" i="1" s="1"/>
  <c r="N52" i="1"/>
  <c r="T52" i="1" s="1"/>
  <c r="M52" i="1"/>
  <c r="S52" i="1" s="1"/>
  <c r="L52" i="1"/>
  <c r="R52" i="1" s="1"/>
  <c r="K52" i="1"/>
  <c r="J52" i="1"/>
  <c r="P52" i="1" s="1"/>
  <c r="N51" i="1"/>
  <c r="T51" i="1" s="1"/>
  <c r="M51" i="1"/>
  <c r="S51" i="1" s="1"/>
  <c r="L51" i="1"/>
  <c r="R51" i="1" s="1"/>
  <c r="K51" i="1"/>
  <c r="J51" i="1"/>
  <c r="P51" i="1" s="1"/>
  <c r="N50" i="1"/>
  <c r="T50" i="1" s="1"/>
  <c r="M50" i="1"/>
  <c r="S50" i="1" s="1"/>
  <c r="L50" i="1"/>
  <c r="R50" i="1" s="1"/>
  <c r="K50" i="1"/>
  <c r="J50" i="1"/>
  <c r="P50" i="1" s="1"/>
  <c r="N49" i="1"/>
  <c r="T49" i="1" s="1"/>
  <c r="M49" i="1"/>
  <c r="S49" i="1" s="1"/>
  <c r="L49" i="1"/>
  <c r="R49" i="1" s="1"/>
  <c r="K49" i="1"/>
  <c r="J49" i="1"/>
  <c r="P49" i="1" s="1"/>
  <c r="N48" i="1"/>
  <c r="T48" i="1" s="1"/>
  <c r="M48" i="1"/>
  <c r="S48" i="1" s="1"/>
  <c r="L48" i="1"/>
  <c r="R48" i="1" s="1"/>
  <c r="K48" i="1"/>
  <c r="J48" i="1"/>
  <c r="P48" i="1" s="1"/>
  <c r="N47" i="1"/>
  <c r="T47" i="1" s="1"/>
  <c r="M47" i="1"/>
  <c r="S47" i="1" s="1"/>
  <c r="L47" i="1"/>
  <c r="R47" i="1" s="1"/>
  <c r="K47" i="1"/>
  <c r="J47" i="1"/>
  <c r="P47" i="1" s="1"/>
  <c r="N46" i="1"/>
  <c r="T46" i="1" s="1"/>
  <c r="M46" i="1"/>
  <c r="S46" i="1" s="1"/>
  <c r="L46" i="1"/>
  <c r="R46" i="1" s="1"/>
  <c r="K46" i="1"/>
  <c r="J46" i="1"/>
  <c r="P46" i="1" s="1"/>
  <c r="N45" i="1"/>
  <c r="T45" i="1" s="1"/>
  <c r="M45" i="1"/>
  <c r="S45" i="1" s="1"/>
  <c r="L45" i="1"/>
  <c r="R45" i="1" s="1"/>
  <c r="K45" i="1"/>
  <c r="J45" i="1"/>
  <c r="P45" i="1" s="1"/>
  <c r="N44" i="1"/>
  <c r="T44" i="1" s="1"/>
  <c r="M44" i="1"/>
  <c r="S44" i="1" s="1"/>
  <c r="L44" i="1"/>
  <c r="R44" i="1" s="1"/>
  <c r="K44" i="1"/>
  <c r="J44" i="1"/>
  <c r="P44" i="1" s="1"/>
  <c r="N43" i="1"/>
  <c r="T43" i="1" s="1"/>
  <c r="M43" i="1"/>
  <c r="S43" i="1" s="1"/>
  <c r="L43" i="1"/>
  <c r="R43" i="1" s="1"/>
  <c r="K43" i="1"/>
  <c r="J43" i="1"/>
  <c r="P43" i="1" s="1"/>
  <c r="N42" i="1"/>
  <c r="T42" i="1" s="1"/>
  <c r="M42" i="1"/>
  <c r="S42" i="1" s="1"/>
  <c r="L42" i="1"/>
  <c r="R42" i="1" s="1"/>
  <c r="K42" i="1"/>
  <c r="J42" i="1"/>
  <c r="P42" i="1" s="1"/>
  <c r="N41" i="1"/>
  <c r="T41" i="1" s="1"/>
  <c r="M41" i="1"/>
  <c r="S41" i="1" s="1"/>
  <c r="L41" i="1"/>
  <c r="R41" i="1" s="1"/>
  <c r="K41" i="1"/>
  <c r="J41" i="1"/>
  <c r="P41" i="1" s="1"/>
  <c r="T40" i="1"/>
  <c r="N40" i="1"/>
  <c r="M40" i="1"/>
  <c r="S40" i="1" s="1"/>
  <c r="L40" i="1"/>
  <c r="R40" i="1" s="1"/>
  <c r="K40" i="1"/>
  <c r="J40" i="1"/>
  <c r="Q40" i="1" s="1"/>
  <c r="N39" i="1"/>
  <c r="T39" i="1" s="1"/>
  <c r="M39" i="1"/>
  <c r="S39" i="1" s="1"/>
  <c r="L39" i="1"/>
  <c r="R39" i="1" s="1"/>
  <c r="K39" i="1"/>
  <c r="J39" i="1"/>
  <c r="P39" i="1" s="1"/>
  <c r="N38" i="1"/>
  <c r="T38" i="1" s="1"/>
  <c r="M38" i="1"/>
  <c r="S38" i="1" s="1"/>
  <c r="L38" i="1"/>
  <c r="R38" i="1" s="1"/>
  <c r="K38" i="1"/>
  <c r="J38" i="1"/>
  <c r="P38" i="1" s="1"/>
  <c r="N37" i="1"/>
  <c r="T37" i="1" s="1"/>
  <c r="M37" i="1"/>
  <c r="S37" i="1" s="1"/>
  <c r="L37" i="1"/>
  <c r="R37" i="1" s="1"/>
  <c r="K37" i="1"/>
  <c r="J37" i="1"/>
  <c r="Q37" i="1" s="1"/>
  <c r="N36" i="1"/>
  <c r="T36" i="1" s="1"/>
  <c r="M36" i="1"/>
  <c r="S36" i="1" s="1"/>
  <c r="L36" i="1"/>
  <c r="R36" i="1" s="1"/>
  <c r="K36" i="1"/>
  <c r="J36" i="1"/>
  <c r="P36" i="1" s="1"/>
  <c r="N35" i="1"/>
  <c r="T35" i="1" s="1"/>
  <c r="M35" i="1"/>
  <c r="S35" i="1" s="1"/>
  <c r="L35" i="1"/>
  <c r="R35" i="1" s="1"/>
  <c r="K35" i="1"/>
  <c r="J35" i="1"/>
  <c r="N34" i="1"/>
  <c r="T34" i="1" s="1"/>
  <c r="M34" i="1"/>
  <c r="S34" i="1" s="1"/>
  <c r="L34" i="1"/>
  <c r="R34" i="1" s="1"/>
  <c r="K34" i="1"/>
  <c r="J34" i="1"/>
  <c r="Q34" i="1" s="1"/>
  <c r="N32" i="1"/>
  <c r="T32" i="1" s="1"/>
  <c r="M32" i="1"/>
  <c r="S32" i="1" s="1"/>
  <c r="L32" i="1"/>
  <c r="R32" i="1" s="1"/>
  <c r="K32" i="1"/>
  <c r="J32" i="1"/>
  <c r="Q32" i="1" s="1"/>
  <c r="N31" i="1"/>
  <c r="T31" i="1" s="1"/>
  <c r="M31" i="1"/>
  <c r="S31" i="1" s="1"/>
  <c r="L31" i="1"/>
  <c r="R31" i="1" s="1"/>
  <c r="K31" i="1"/>
  <c r="J31" i="1"/>
  <c r="P31" i="1" s="1"/>
  <c r="N30" i="1"/>
  <c r="T30" i="1" s="1"/>
  <c r="M30" i="1"/>
  <c r="S30" i="1" s="1"/>
  <c r="L30" i="1"/>
  <c r="R30" i="1" s="1"/>
  <c r="K30" i="1"/>
  <c r="J30" i="1"/>
  <c r="Q30" i="1" s="1"/>
  <c r="N29" i="1"/>
  <c r="T29" i="1" s="1"/>
  <c r="M29" i="1"/>
  <c r="S29" i="1" s="1"/>
  <c r="L29" i="1"/>
  <c r="R29" i="1" s="1"/>
  <c r="K29" i="1"/>
  <c r="J29" i="1"/>
  <c r="N28" i="1"/>
  <c r="T28" i="1" s="1"/>
  <c r="M28" i="1"/>
  <c r="S28" i="1" s="1"/>
  <c r="L28" i="1"/>
  <c r="R28" i="1" s="1"/>
  <c r="K28" i="1"/>
  <c r="J28" i="1"/>
  <c r="P28" i="1" s="1"/>
  <c r="N27" i="1"/>
  <c r="T27" i="1" s="1"/>
  <c r="M27" i="1"/>
  <c r="S27" i="1" s="1"/>
  <c r="L27" i="1"/>
  <c r="R27" i="1" s="1"/>
  <c r="K27" i="1"/>
  <c r="J27" i="1"/>
  <c r="Q27" i="1" s="1"/>
  <c r="N26" i="1"/>
  <c r="T26" i="1" s="1"/>
  <c r="M26" i="1"/>
  <c r="S26" i="1" s="1"/>
  <c r="L26" i="1"/>
  <c r="R26" i="1" s="1"/>
  <c r="K26" i="1"/>
  <c r="J26" i="1"/>
  <c r="P26" i="1" s="1"/>
  <c r="N25" i="1"/>
  <c r="T25" i="1" s="1"/>
  <c r="M25" i="1"/>
  <c r="S25" i="1" s="1"/>
  <c r="L25" i="1"/>
  <c r="R25" i="1" s="1"/>
  <c r="K25" i="1"/>
  <c r="J25" i="1"/>
  <c r="N24" i="1"/>
  <c r="T24" i="1" s="1"/>
  <c r="M24" i="1"/>
  <c r="S24" i="1" s="1"/>
  <c r="L24" i="1"/>
  <c r="R24" i="1" s="1"/>
  <c r="K24" i="1"/>
  <c r="J24" i="1"/>
  <c r="P24" i="1" s="1"/>
  <c r="N23" i="1"/>
  <c r="T23" i="1" s="1"/>
  <c r="M23" i="1"/>
  <c r="S23" i="1" s="1"/>
  <c r="L23" i="1"/>
  <c r="R23" i="1" s="1"/>
  <c r="K23" i="1"/>
  <c r="J23" i="1"/>
  <c r="P23" i="1" s="1"/>
  <c r="N22" i="1"/>
  <c r="T22" i="1" s="1"/>
  <c r="M22" i="1"/>
  <c r="S22" i="1" s="1"/>
  <c r="L22" i="1"/>
  <c r="R22" i="1" s="1"/>
  <c r="K22" i="1"/>
  <c r="J22" i="1"/>
  <c r="N21" i="1"/>
  <c r="T21" i="1" s="1"/>
  <c r="M21" i="1"/>
  <c r="S21" i="1" s="1"/>
  <c r="L21" i="1"/>
  <c r="R21" i="1" s="1"/>
  <c r="K21" i="1"/>
  <c r="J21" i="1"/>
  <c r="P21" i="1" s="1"/>
  <c r="N20" i="1"/>
  <c r="T20" i="1" s="1"/>
  <c r="M20" i="1"/>
  <c r="S20" i="1" s="1"/>
  <c r="L20" i="1"/>
  <c r="R20" i="1" s="1"/>
  <c r="K20" i="1"/>
  <c r="J20" i="1"/>
  <c r="P20" i="1" s="1"/>
  <c r="N19" i="1"/>
  <c r="T19" i="1" s="1"/>
  <c r="M19" i="1"/>
  <c r="S19" i="1" s="1"/>
  <c r="L19" i="1"/>
  <c r="R19" i="1" s="1"/>
  <c r="K19" i="1"/>
  <c r="J19" i="1"/>
  <c r="N18" i="1"/>
  <c r="T18" i="1" s="1"/>
  <c r="M18" i="1"/>
  <c r="S18" i="1" s="1"/>
  <c r="L18" i="1"/>
  <c r="R18" i="1" s="1"/>
  <c r="K18" i="1"/>
  <c r="J18" i="1"/>
  <c r="Q18" i="1" s="1"/>
  <c r="N17" i="1"/>
  <c r="T17" i="1" s="1"/>
  <c r="M17" i="1"/>
  <c r="S17" i="1" s="1"/>
  <c r="L17" i="1"/>
  <c r="R17" i="1" s="1"/>
  <c r="K17" i="1"/>
  <c r="J17" i="1"/>
  <c r="P17" i="1" s="1"/>
  <c r="N15" i="1"/>
  <c r="T15" i="1" s="1"/>
  <c r="M15" i="1"/>
  <c r="S15" i="1" s="1"/>
  <c r="L15" i="1"/>
  <c r="R15" i="1" s="1"/>
  <c r="K15" i="1"/>
  <c r="J15" i="1"/>
  <c r="N14" i="1"/>
  <c r="T14" i="1" s="1"/>
  <c r="M14" i="1"/>
  <c r="S14" i="1" s="1"/>
  <c r="L14" i="1"/>
  <c r="R14" i="1" s="1"/>
  <c r="K14" i="1"/>
  <c r="J14" i="1"/>
  <c r="P14" i="1" s="1"/>
  <c r="N13" i="1"/>
  <c r="T13" i="1" s="1"/>
  <c r="M13" i="1"/>
  <c r="S13" i="1" s="1"/>
  <c r="L13" i="1"/>
  <c r="R13" i="1" s="1"/>
  <c r="K13" i="1"/>
  <c r="J13" i="1"/>
  <c r="P13" i="1" s="1"/>
  <c r="T12" i="1"/>
  <c r="N12" i="1"/>
  <c r="M12" i="1"/>
  <c r="S12" i="1" s="1"/>
  <c r="L12" i="1"/>
  <c r="R12" i="1" s="1"/>
  <c r="K12" i="1"/>
  <c r="J12" i="1"/>
  <c r="N11" i="1"/>
  <c r="T11" i="1" s="1"/>
  <c r="M11" i="1"/>
  <c r="S11" i="1" s="1"/>
  <c r="L11" i="1"/>
  <c r="R11" i="1" s="1"/>
  <c r="K11" i="1"/>
  <c r="J11" i="1"/>
  <c r="P11" i="1" s="1"/>
  <c r="N10" i="1"/>
  <c r="T10" i="1" s="1"/>
  <c r="M10" i="1"/>
  <c r="S10" i="1" s="1"/>
  <c r="L10" i="1"/>
  <c r="R10" i="1" s="1"/>
  <c r="K10" i="1"/>
  <c r="J10" i="1"/>
  <c r="P10" i="1" s="1"/>
  <c r="N9" i="1"/>
  <c r="T9" i="1" s="1"/>
  <c r="M9" i="1"/>
  <c r="S9" i="1" s="1"/>
  <c r="L9" i="1"/>
  <c r="R9" i="1" s="1"/>
  <c r="K9" i="1"/>
  <c r="J9" i="1"/>
  <c r="O9" i="1" s="1"/>
  <c r="U9" i="1" s="1"/>
  <c r="N8" i="1"/>
  <c r="T8" i="1" s="1"/>
  <c r="M8" i="1"/>
  <c r="S8" i="1" s="1"/>
  <c r="L8" i="1"/>
  <c r="R8" i="1" s="1"/>
  <c r="K8" i="1"/>
  <c r="J8" i="1"/>
  <c r="P8" i="1" s="1"/>
  <c r="N7" i="1"/>
  <c r="T7" i="1" s="1"/>
  <c r="M7" i="1"/>
  <c r="S7" i="1" s="1"/>
  <c r="L7" i="1"/>
  <c r="R7" i="1" s="1"/>
  <c r="K7" i="1"/>
  <c r="J7" i="1"/>
  <c r="P7" i="1" s="1"/>
  <c r="T6" i="1"/>
  <c r="N6" i="1"/>
  <c r="M6" i="1"/>
  <c r="S6" i="1" s="1"/>
  <c r="L6" i="1"/>
  <c r="R6" i="1" s="1"/>
  <c r="K6" i="1"/>
  <c r="J6" i="1"/>
  <c r="N5" i="1"/>
  <c r="T5" i="1" s="1"/>
  <c r="M5" i="1"/>
  <c r="S5" i="1" s="1"/>
  <c r="L5" i="1"/>
  <c r="R5" i="1" s="1"/>
  <c r="K5" i="1"/>
  <c r="J5" i="1"/>
  <c r="Q5" i="1" s="1"/>
  <c r="N4" i="1"/>
  <c r="T4" i="1" s="1"/>
  <c r="M4" i="1"/>
  <c r="S4" i="1" s="1"/>
  <c r="L4" i="1"/>
  <c r="R4" i="1" s="1"/>
  <c r="K4" i="1"/>
  <c r="J4" i="1"/>
  <c r="P4" i="1" s="1"/>
  <c r="N3" i="1"/>
  <c r="T3" i="1" s="1"/>
  <c r="M3" i="1"/>
  <c r="S3" i="1" s="1"/>
  <c r="L3" i="1"/>
  <c r="R3" i="1" s="1"/>
  <c r="K3" i="1"/>
  <c r="J3" i="1"/>
  <c r="O19" i="1" l="1"/>
  <c r="U19" i="1" s="1"/>
  <c r="Q43" i="1"/>
  <c r="P61" i="1"/>
  <c r="O70" i="1"/>
  <c r="U70" i="1" s="1"/>
  <c r="P70" i="1"/>
  <c r="P82" i="1"/>
  <c r="P84" i="1"/>
  <c r="P93" i="1"/>
  <c r="P120" i="1"/>
  <c r="P132" i="1"/>
  <c r="P140" i="1"/>
  <c r="P145" i="1"/>
  <c r="P148" i="1"/>
  <c r="P153" i="1"/>
  <c r="P156" i="1"/>
  <c r="O29" i="1"/>
  <c r="U29" i="1" s="1"/>
  <c r="Q49" i="1"/>
  <c r="P92" i="1"/>
  <c r="O97" i="1"/>
  <c r="U97" i="1" s="1"/>
  <c r="P97" i="1"/>
  <c r="P104" i="1"/>
  <c r="P112" i="1"/>
  <c r="P115" i="1"/>
  <c r="P142" i="1"/>
  <c r="P147" i="1"/>
  <c r="P150" i="1"/>
  <c r="O155" i="1"/>
  <c r="U155" i="1" s="1"/>
  <c r="P155" i="1"/>
  <c r="P158" i="1"/>
  <c r="P168" i="1"/>
  <c r="P174" i="1"/>
  <c r="P180" i="1"/>
  <c r="P69" i="1"/>
  <c r="P81" i="1"/>
  <c r="P85" i="1"/>
  <c r="O94" i="1"/>
  <c r="U94" i="1" s="1"/>
  <c r="P94" i="1"/>
  <c r="P124" i="1"/>
  <c r="P141" i="1"/>
  <c r="P144" i="1"/>
  <c r="P149" i="1"/>
  <c r="P152" i="1"/>
  <c r="P157" i="1"/>
  <c r="P160" i="1"/>
  <c r="O12" i="1"/>
  <c r="U12" i="1" s="1"/>
  <c r="O22" i="1"/>
  <c r="U22" i="1" s="1"/>
  <c r="O35" i="1"/>
  <c r="U35" i="1" s="1"/>
  <c r="Q45" i="1"/>
  <c r="Q51" i="1"/>
  <c r="P62" i="1"/>
  <c r="P63" i="1"/>
  <c r="P66" i="1"/>
  <c r="O76" i="1"/>
  <c r="U76" i="1" s="1"/>
  <c r="P76" i="1"/>
  <c r="O79" i="1"/>
  <c r="U79" i="1" s="1"/>
  <c r="P79" i="1"/>
  <c r="P86" i="1"/>
  <c r="P87" i="1"/>
  <c r="P90" i="1"/>
  <c r="O100" i="1"/>
  <c r="P100" i="1"/>
  <c r="P108" i="1"/>
  <c r="P114" i="1"/>
  <c r="P117" i="1"/>
  <c r="Q119" i="1"/>
  <c r="P128" i="1"/>
  <c r="O137" i="1"/>
  <c r="U137" i="1" s="1"/>
  <c r="O194" i="1"/>
  <c r="U194" i="1" s="1"/>
  <c r="O61" i="1"/>
  <c r="U61" i="1" s="1"/>
  <c r="O82" i="1"/>
  <c r="U82" i="1" s="1"/>
  <c r="O85" i="1"/>
  <c r="U85" i="1" s="1"/>
  <c r="O116" i="1"/>
  <c r="U116" i="1" s="1"/>
  <c r="O125" i="1"/>
  <c r="U125" i="1" s="1"/>
  <c r="O149" i="1"/>
  <c r="U149" i="1" s="1"/>
  <c r="O3" i="1"/>
  <c r="U3" i="1" s="1"/>
  <c r="O15" i="1"/>
  <c r="U15" i="1" s="1"/>
  <c r="O25" i="1"/>
  <c r="U25" i="1" s="1"/>
  <c r="O6" i="1"/>
  <c r="U6" i="1" s="1"/>
  <c r="Q15" i="1"/>
  <c r="O59" i="1"/>
  <c r="U59" i="1" s="1"/>
  <c r="O64" i="1"/>
  <c r="U64" i="1" s="1"/>
  <c r="P64" i="1"/>
  <c r="O67" i="1"/>
  <c r="U67" i="1" s="1"/>
  <c r="P67" i="1"/>
  <c r="P74" i="1"/>
  <c r="P75" i="1"/>
  <c r="P78" i="1"/>
  <c r="O88" i="1"/>
  <c r="U88" i="1" s="1"/>
  <c r="P88" i="1"/>
  <c r="O91" i="1"/>
  <c r="U91" i="1" s="1"/>
  <c r="P91" i="1"/>
  <c r="P98" i="1"/>
  <c r="P99" i="1"/>
  <c r="Q103" i="1"/>
  <c r="P107" i="1"/>
  <c r="O126" i="1"/>
  <c r="U126" i="1" s="1"/>
  <c r="O129" i="1"/>
  <c r="U129" i="1" s="1"/>
  <c r="P136" i="1"/>
  <c r="P171" i="1"/>
  <c r="P183" i="1"/>
  <c r="P16" i="1"/>
  <c r="O33" i="1"/>
  <c r="U33" i="1" s="1"/>
  <c r="T33" i="1"/>
  <c r="O16" i="1"/>
  <c r="U16" i="1" s="1"/>
  <c r="Q33" i="1"/>
  <c r="Q3" i="1"/>
  <c r="O130" i="1"/>
  <c r="U130" i="1" s="1"/>
  <c r="Q134" i="1"/>
  <c r="P134" i="1"/>
  <c r="O4" i="1"/>
  <c r="U4" i="1" s="1"/>
  <c r="Q4" i="1"/>
  <c r="O7" i="1"/>
  <c r="U7" i="1" s="1"/>
  <c r="Q7" i="1"/>
  <c r="O10" i="1"/>
  <c r="U10" i="1" s="1"/>
  <c r="Q10" i="1"/>
  <c r="O13" i="1"/>
  <c r="U13" i="1" s="1"/>
  <c r="Q13" i="1"/>
  <c r="O17" i="1"/>
  <c r="U17" i="1" s="1"/>
  <c r="Q17" i="1"/>
  <c r="O20" i="1"/>
  <c r="U20" i="1" s="1"/>
  <c r="Q20" i="1"/>
  <c r="O23" i="1"/>
  <c r="U23" i="1" s="1"/>
  <c r="Q23" i="1"/>
  <c r="O26" i="1"/>
  <c r="U26" i="1" s="1"/>
  <c r="Q26" i="1"/>
  <c r="O31" i="1"/>
  <c r="U31" i="1" s="1"/>
  <c r="Q31" i="1"/>
  <c r="O38" i="1"/>
  <c r="U38" i="1" s="1"/>
  <c r="Q38" i="1"/>
  <c r="O40" i="1"/>
  <c r="U40" i="1" s="1"/>
  <c r="P40" i="1"/>
  <c r="Q41" i="1"/>
  <c r="Q47" i="1"/>
  <c r="O134" i="1"/>
  <c r="U134" i="1" s="1"/>
  <c r="Q138" i="1"/>
  <c r="P138" i="1"/>
  <c r="Q6" i="1"/>
  <c r="Q9" i="1"/>
  <c r="Q22" i="1"/>
  <c r="P5" i="1"/>
  <c r="P18" i="1"/>
  <c r="O27" i="1"/>
  <c r="U27" i="1" s="1"/>
  <c r="P27" i="1"/>
  <c r="P32" i="1"/>
  <c r="Q53" i="1"/>
  <c r="P65" i="1"/>
  <c r="P71" i="1"/>
  <c r="P77" i="1"/>
  <c r="P83" i="1"/>
  <c r="P89" i="1"/>
  <c r="P95" i="1"/>
  <c r="P101" i="1"/>
  <c r="O108" i="1"/>
  <c r="U108" i="1" s="1"/>
  <c r="Q111" i="1"/>
  <c r="P122" i="1"/>
  <c r="O133" i="1"/>
  <c r="U133" i="1" s="1"/>
  <c r="O138" i="1"/>
  <c r="U138" i="1" s="1"/>
  <c r="O145" i="1"/>
  <c r="U145" i="1" s="1"/>
  <c r="O151" i="1"/>
  <c r="U151" i="1" s="1"/>
  <c r="O157" i="1"/>
  <c r="U157" i="1" s="1"/>
  <c r="Q12" i="1"/>
  <c r="Q19" i="1"/>
  <c r="Q29" i="1"/>
  <c r="Q35" i="1"/>
  <c r="Q106" i="1"/>
  <c r="Q130" i="1"/>
  <c r="P130" i="1"/>
  <c r="O8" i="1"/>
  <c r="U8" i="1" s="1"/>
  <c r="O11" i="1"/>
  <c r="U11" i="1" s="1"/>
  <c r="Q11" i="1"/>
  <c r="O14" i="1"/>
  <c r="U14" i="1" s="1"/>
  <c r="O21" i="1"/>
  <c r="U21" i="1" s="1"/>
  <c r="Q164" i="1"/>
  <c r="Q167" i="1"/>
  <c r="Q176" i="1"/>
  <c r="Q179" i="1"/>
  <c r="Q182" i="1"/>
  <c r="Q188" i="1"/>
  <c r="Q25" i="1"/>
  <c r="O30" i="1"/>
  <c r="U30" i="1" s="1"/>
  <c r="P30" i="1"/>
  <c r="O37" i="1"/>
  <c r="U37" i="1" s="1"/>
  <c r="P37" i="1"/>
  <c r="O5" i="1"/>
  <c r="U5" i="1" s="1"/>
  <c r="Q8" i="1"/>
  <c r="Q14" i="1"/>
  <c r="O18" i="1"/>
  <c r="U18" i="1" s="1"/>
  <c r="Q21" i="1"/>
  <c r="O24" i="1"/>
  <c r="U24" i="1" s="1"/>
  <c r="Q24" i="1"/>
  <c r="O28" i="1"/>
  <c r="U28" i="1" s="1"/>
  <c r="Q28" i="1"/>
  <c r="O32" i="1"/>
  <c r="U32" i="1" s="1"/>
  <c r="P3" i="1"/>
  <c r="P6" i="1"/>
  <c r="P9" i="1"/>
  <c r="P12" i="1"/>
  <c r="P15" i="1"/>
  <c r="P19" i="1"/>
  <c r="P22" i="1"/>
  <c r="P25" i="1"/>
  <c r="P29" i="1"/>
  <c r="O34" i="1"/>
  <c r="U34" i="1" s="1"/>
  <c r="P34" i="1"/>
  <c r="P35" i="1"/>
  <c r="Q126" i="1"/>
  <c r="P126" i="1"/>
  <c r="O141" i="1"/>
  <c r="U141" i="1" s="1"/>
  <c r="O147" i="1"/>
  <c r="U147" i="1" s="1"/>
  <c r="O153" i="1"/>
  <c r="U153" i="1" s="1"/>
  <c r="O159" i="1"/>
  <c r="U159" i="1" s="1"/>
  <c r="O170" i="1"/>
  <c r="U170" i="1" s="1"/>
  <c r="P170" i="1"/>
  <c r="O173" i="1"/>
  <c r="U173" i="1" s="1"/>
  <c r="P173" i="1"/>
  <c r="O185" i="1"/>
  <c r="U185" i="1" s="1"/>
  <c r="P185" i="1"/>
  <c r="Q191" i="1"/>
  <c r="O62" i="1"/>
  <c r="U62" i="1" s="1"/>
  <c r="O65" i="1"/>
  <c r="U65" i="1" s="1"/>
  <c r="O68" i="1"/>
  <c r="U68" i="1" s="1"/>
  <c r="O71" i="1"/>
  <c r="U71" i="1" s="1"/>
  <c r="O74" i="1"/>
  <c r="U74" i="1" s="1"/>
  <c r="O77" i="1"/>
  <c r="U77" i="1" s="1"/>
  <c r="O80" i="1"/>
  <c r="U80" i="1" s="1"/>
  <c r="O83" i="1"/>
  <c r="U83" i="1" s="1"/>
  <c r="O86" i="1"/>
  <c r="U86" i="1" s="1"/>
  <c r="O89" i="1"/>
  <c r="U89" i="1" s="1"/>
  <c r="O92" i="1"/>
  <c r="U92" i="1" s="1"/>
  <c r="O95" i="1"/>
  <c r="U95" i="1" s="1"/>
  <c r="O98" i="1"/>
  <c r="U98" i="1" s="1"/>
  <c r="O101" i="1"/>
  <c r="U101" i="1" s="1"/>
  <c r="O109" i="1"/>
  <c r="U109" i="1" s="1"/>
  <c r="O117" i="1"/>
  <c r="U117" i="1" s="1"/>
  <c r="O165" i="1"/>
  <c r="U165" i="1" s="1"/>
  <c r="Q165" i="1"/>
  <c r="O177" i="1"/>
  <c r="U177" i="1" s="1"/>
  <c r="Q177" i="1"/>
  <c r="O186" i="1"/>
  <c r="U186" i="1" s="1"/>
  <c r="Q186" i="1"/>
  <c r="O189" i="1"/>
  <c r="U189" i="1" s="1"/>
  <c r="Q189" i="1"/>
  <c r="Q192" i="1"/>
  <c r="P102" i="1"/>
  <c r="O104" i="1"/>
  <c r="U104" i="1" s="1"/>
  <c r="P105" i="1"/>
  <c r="P110" i="1"/>
  <c r="O112" i="1"/>
  <c r="U112" i="1" s="1"/>
  <c r="P113" i="1"/>
  <c r="P118" i="1"/>
  <c r="O120" i="1"/>
  <c r="U120" i="1" s="1"/>
  <c r="P121" i="1"/>
  <c r="O142" i="1"/>
  <c r="U142" i="1" s="1"/>
  <c r="O144" i="1"/>
  <c r="U144" i="1" s="1"/>
  <c r="O146" i="1"/>
  <c r="U146" i="1" s="1"/>
  <c r="O148" i="1"/>
  <c r="U148" i="1" s="1"/>
  <c r="O150" i="1"/>
  <c r="U150" i="1" s="1"/>
  <c r="O152" i="1"/>
  <c r="U152" i="1" s="1"/>
  <c r="O154" i="1"/>
  <c r="U154" i="1" s="1"/>
  <c r="O156" i="1"/>
  <c r="U156" i="1" s="1"/>
  <c r="O158" i="1"/>
  <c r="U158" i="1" s="1"/>
  <c r="P162" i="1"/>
  <c r="P166" i="1"/>
  <c r="P172" i="1"/>
  <c r="P175" i="1"/>
  <c r="P184" i="1"/>
  <c r="P187" i="1"/>
  <c r="P190" i="1"/>
  <c r="O36" i="1"/>
  <c r="U36" i="1" s="1"/>
  <c r="Q36" i="1"/>
  <c r="O39" i="1"/>
  <c r="U39" i="1" s="1"/>
  <c r="Q39" i="1"/>
  <c r="O60" i="1"/>
  <c r="U60" i="1" s="1"/>
  <c r="O63" i="1"/>
  <c r="U63" i="1" s="1"/>
  <c r="O66" i="1"/>
  <c r="U66" i="1" s="1"/>
  <c r="O69" i="1"/>
  <c r="U69" i="1" s="1"/>
  <c r="O72" i="1"/>
  <c r="U72" i="1" s="1"/>
  <c r="O75" i="1"/>
  <c r="U75" i="1" s="1"/>
  <c r="O78" i="1"/>
  <c r="U78" i="1" s="1"/>
  <c r="O81" i="1"/>
  <c r="U81" i="1" s="1"/>
  <c r="O84" i="1"/>
  <c r="U84" i="1" s="1"/>
  <c r="O87" i="1"/>
  <c r="U87" i="1" s="1"/>
  <c r="O90" i="1"/>
  <c r="U90" i="1" s="1"/>
  <c r="O93" i="1"/>
  <c r="U93" i="1" s="1"/>
  <c r="O96" i="1"/>
  <c r="U96" i="1" s="1"/>
  <c r="O99" i="1"/>
  <c r="U99" i="1" s="1"/>
  <c r="O169" i="1"/>
  <c r="U169" i="1" s="1"/>
  <c r="Q169" i="1"/>
  <c r="O178" i="1"/>
  <c r="U178" i="1" s="1"/>
  <c r="Q178" i="1"/>
  <c r="O181" i="1"/>
  <c r="U181" i="1" s="1"/>
  <c r="Q181" i="1"/>
  <c r="O193" i="1"/>
  <c r="U193" i="1" s="1"/>
  <c r="Q193" i="1"/>
  <c r="O105" i="1"/>
  <c r="U105" i="1" s="1"/>
  <c r="O113" i="1"/>
  <c r="U113" i="1" s="1"/>
  <c r="O121" i="1"/>
  <c r="U121" i="1" s="1"/>
  <c r="P194" i="1"/>
  <c r="Q194" i="1"/>
  <c r="O42" i="1"/>
  <c r="U42" i="1" s="1"/>
  <c r="O44" i="1"/>
  <c r="U44" i="1" s="1"/>
  <c r="O46" i="1"/>
  <c r="U46" i="1" s="1"/>
  <c r="O48" i="1"/>
  <c r="U48" i="1" s="1"/>
  <c r="O50" i="1"/>
  <c r="U50" i="1" s="1"/>
  <c r="O52" i="1"/>
  <c r="U52" i="1" s="1"/>
  <c r="O54" i="1"/>
  <c r="U54" i="1" s="1"/>
  <c r="Q123" i="1"/>
  <c r="P123" i="1"/>
  <c r="Q127" i="1"/>
  <c r="P127" i="1"/>
  <c r="Q131" i="1"/>
  <c r="P131" i="1"/>
  <c r="Q135" i="1"/>
  <c r="P135" i="1"/>
  <c r="Q139" i="1"/>
  <c r="P139" i="1"/>
  <c r="Q42" i="1"/>
  <c r="Q44" i="1"/>
  <c r="Q46" i="1"/>
  <c r="Q48" i="1"/>
  <c r="Q50" i="1"/>
  <c r="Q52" i="1"/>
  <c r="Q54" i="1"/>
  <c r="Q55" i="1"/>
  <c r="P55" i="1"/>
  <c r="Q56" i="1"/>
  <c r="P56" i="1"/>
  <c r="Q57" i="1"/>
  <c r="P57" i="1"/>
  <c r="Q58" i="1"/>
  <c r="P58" i="1"/>
  <c r="O102" i="1"/>
  <c r="U102" i="1" s="1"/>
  <c r="O106" i="1"/>
  <c r="U106" i="1" s="1"/>
  <c r="O110" i="1"/>
  <c r="U110" i="1" s="1"/>
  <c r="O114" i="1"/>
  <c r="U114" i="1" s="1"/>
  <c r="O118" i="1"/>
  <c r="U118" i="1" s="1"/>
  <c r="O122" i="1"/>
  <c r="U122" i="1" s="1"/>
  <c r="O123" i="1"/>
  <c r="U123" i="1" s="1"/>
  <c r="O127" i="1"/>
  <c r="U127" i="1" s="1"/>
  <c r="O131" i="1"/>
  <c r="U131" i="1" s="1"/>
  <c r="O135" i="1"/>
  <c r="U135" i="1" s="1"/>
  <c r="O139" i="1"/>
  <c r="U139" i="1" s="1"/>
  <c r="O41" i="1"/>
  <c r="U41" i="1" s="1"/>
  <c r="O43" i="1"/>
  <c r="U43" i="1" s="1"/>
  <c r="O45" i="1"/>
  <c r="U45" i="1" s="1"/>
  <c r="O47" i="1"/>
  <c r="U47" i="1" s="1"/>
  <c r="O49" i="1"/>
  <c r="U49" i="1" s="1"/>
  <c r="O51" i="1"/>
  <c r="U51" i="1" s="1"/>
  <c r="O53" i="1"/>
  <c r="U53" i="1" s="1"/>
  <c r="O55" i="1"/>
  <c r="U55" i="1" s="1"/>
  <c r="O56" i="1"/>
  <c r="U56" i="1" s="1"/>
  <c r="O57" i="1"/>
  <c r="U57" i="1" s="1"/>
  <c r="O58" i="1"/>
  <c r="U58" i="1" s="1"/>
  <c r="O103" i="1"/>
  <c r="U103" i="1" s="1"/>
  <c r="O107" i="1"/>
  <c r="U107" i="1" s="1"/>
  <c r="O111" i="1"/>
  <c r="U111" i="1" s="1"/>
  <c r="O115" i="1"/>
  <c r="U115" i="1" s="1"/>
  <c r="O119" i="1"/>
  <c r="U119" i="1" s="1"/>
  <c r="O124" i="1"/>
  <c r="U124" i="1" s="1"/>
  <c r="Q125" i="1"/>
  <c r="P125" i="1"/>
  <c r="O128" i="1"/>
  <c r="U128" i="1" s="1"/>
  <c r="Q129" i="1"/>
  <c r="P129" i="1"/>
  <c r="O132" i="1"/>
  <c r="U132" i="1" s="1"/>
  <c r="Q133" i="1"/>
  <c r="P133" i="1"/>
  <c r="O136" i="1"/>
  <c r="U136" i="1" s="1"/>
  <c r="Q137" i="1"/>
  <c r="P137" i="1"/>
  <c r="O140" i="1"/>
  <c r="O163" i="1"/>
  <c r="U163" i="1" s="1"/>
  <c r="Q163" i="1"/>
  <c r="P163" i="1"/>
  <c r="O166" i="1"/>
  <c r="U166" i="1" s="1"/>
  <c r="O174" i="1"/>
  <c r="U174" i="1" s="1"/>
  <c r="O182" i="1"/>
  <c r="U182" i="1" s="1"/>
  <c r="O190" i="1"/>
  <c r="U190" i="1" s="1"/>
  <c r="O161" i="1"/>
  <c r="U161" i="1" s="1"/>
  <c r="Q161" i="1"/>
  <c r="P161" i="1"/>
  <c r="O167" i="1"/>
  <c r="U167" i="1" s="1"/>
  <c r="O171" i="1"/>
  <c r="U171" i="1" s="1"/>
  <c r="O175" i="1"/>
  <c r="U175" i="1" s="1"/>
  <c r="O179" i="1"/>
  <c r="U179" i="1" s="1"/>
  <c r="O183" i="1"/>
  <c r="U183" i="1" s="1"/>
  <c r="O187" i="1"/>
  <c r="U187" i="1" s="1"/>
  <c r="O191" i="1"/>
  <c r="U191" i="1" s="1"/>
  <c r="O195" i="1"/>
  <c r="U195" i="1" s="1"/>
  <c r="P196" i="1"/>
  <c r="O196" i="1"/>
  <c r="U196" i="1" s="1"/>
  <c r="P197" i="1"/>
  <c r="O197" i="1"/>
  <c r="U197" i="1" s="1"/>
  <c r="P198" i="1"/>
  <c r="O198" i="1"/>
  <c r="U198" i="1" s="1"/>
  <c r="P199" i="1"/>
  <c r="O199" i="1"/>
  <c r="U199" i="1" s="1"/>
  <c r="P200" i="1"/>
  <c r="O200" i="1"/>
  <c r="U200" i="1" s="1"/>
  <c r="P201" i="1"/>
  <c r="O201" i="1"/>
  <c r="U201" i="1" s="1"/>
  <c r="P202" i="1"/>
  <c r="O202" i="1"/>
  <c r="U202" i="1" s="1"/>
  <c r="O160" i="1"/>
  <c r="U160" i="1" s="1"/>
  <c r="O162" i="1"/>
  <c r="U162" i="1" s="1"/>
  <c r="O164" i="1"/>
  <c r="U164" i="1" s="1"/>
  <c r="O168" i="1"/>
  <c r="U168" i="1" s="1"/>
  <c r="O172" i="1"/>
  <c r="U172" i="1" s="1"/>
  <c r="O176" i="1"/>
  <c r="U176" i="1" s="1"/>
  <c r="O180" i="1"/>
  <c r="U180" i="1" s="1"/>
  <c r="O184" i="1"/>
  <c r="U184" i="1" s="1"/>
  <c r="O188" i="1"/>
  <c r="U188" i="1" s="1"/>
  <c r="O192" i="1"/>
  <c r="U192" i="1" s="1"/>
  <c r="Q196" i="1"/>
  <c r="Q197" i="1"/>
  <c r="Q198" i="1"/>
  <c r="Q199" i="1"/>
  <c r="Q200" i="1"/>
  <c r="Q201" i="1"/>
  <c r="Q202" i="1"/>
</calcChain>
</file>

<file path=xl/sharedStrings.xml><?xml version="1.0" encoding="utf-8"?>
<sst xmlns="http://schemas.openxmlformats.org/spreadsheetml/2006/main" count="426" uniqueCount="235">
  <si>
    <t>Příjmení, Jméno</t>
  </si>
  <si>
    <t>Narození</t>
  </si>
  <si>
    <t>Oddíl</t>
  </si>
  <si>
    <t>Testy</t>
  </si>
  <si>
    <t>Body</t>
  </si>
  <si>
    <t>Kategorie hráče</t>
  </si>
  <si>
    <t xml:space="preserve"> </t>
  </si>
  <si>
    <t>Výška</t>
  </si>
  <si>
    <t>Dosah</t>
  </si>
  <si>
    <t>VSR</t>
  </si>
  <si>
    <t>M1</t>
  </si>
  <si>
    <t>SDM</t>
  </si>
  <si>
    <t>Celkem</t>
  </si>
  <si>
    <t>Přichystal Tobiáš</t>
  </si>
  <si>
    <t>Lvi Praha</t>
  </si>
  <si>
    <t>Novák Jaromír</t>
  </si>
  <si>
    <t>Brno</t>
  </si>
  <si>
    <t>Luska Čeněk</t>
  </si>
  <si>
    <t>Kojetín</t>
  </si>
  <si>
    <t>Klimeš Antonín</t>
  </si>
  <si>
    <t>Blue Ostrava</t>
  </si>
  <si>
    <t>Dubš ivo</t>
  </si>
  <si>
    <t>Novotný Tomáš</t>
  </si>
  <si>
    <t xml:space="preserve">Hradec Králové </t>
  </si>
  <si>
    <t>Fejfar Matyáš</t>
  </si>
  <si>
    <t>Hilšer Martin</t>
  </si>
  <si>
    <t>Rolník Šimon</t>
  </si>
  <si>
    <t>Hybš Daniel</t>
  </si>
  <si>
    <t>Příbram</t>
  </si>
  <si>
    <t>Pokorný Matyáš</t>
  </si>
  <si>
    <t>Přibyl Michal</t>
  </si>
  <si>
    <t>Marek Jan</t>
  </si>
  <si>
    <t>Chmelař Jakub</t>
  </si>
  <si>
    <t>Mebrouk Abdel</t>
  </si>
  <si>
    <t xml:space="preserve">Vráblík Lukáš </t>
  </si>
  <si>
    <t>Tvrz Jan</t>
  </si>
  <si>
    <t>VK Č.Budějovice</t>
  </si>
  <si>
    <t>Židlík Martin</t>
  </si>
  <si>
    <t>Mezhov Alexandr</t>
  </si>
  <si>
    <t>Sztolarik Jakub</t>
  </si>
  <si>
    <t>Řehoř Tobiáš</t>
  </si>
  <si>
    <t xml:space="preserve">Červa Tomáš </t>
  </si>
  <si>
    <t>Dukla Liberec</t>
  </si>
  <si>
    <t xml:space="preserve">Juránek Vladimír  </t>
  </si>
  <si>
    <t>Velké Meziříčí</t>
  </si>
  <si>
    <t>Vlček Radim</t>
  </si>
  <si>
    <t>Krafer Jakub</t>
  </si>
  <si>
    <t>Capek Jiří</t>
  </si>
  <si>
    <t>Ústí nad Labem</t>
  </si>
  <si>
    <t>Bradáč Jan</t>
  </si>
  <si>
    <t>Pelikán Jakub</t>
  </si>
  <si>
    <t>VK Ostrava</t>
  </si>
  <si>
    <t>Havlíček Matěj</t>
  </si>
  <si>
    <t>Turek Ondřej</t>
  </si>
  <si>
    <t>Kolín</t>
  </si>
  <si>
    <t>Rybář Jakub</t>
  </si>
  <si>
    <t>Chmelař Matěj</t>
  </si>
  <si>
    <t>Kotýnek Jan</t>
  </si>
  <si>
    <t>Svoboda Štěpán</t>
  </si>
  <si>
    <t>Paštika Tomáš</t>
  </si>
  <si>
    <t>Fiala Matěj</t>
  </si>
  <si>
    <t>VAM Olomouc</t>
  </si>
  <si>
    <t>Horák Roman</t>
  </si>
  <si>
    <t>Beran Martin</t>
  </si>
  <si>
    <t>Dvořák Tobiáš</t>
  </si>
  <si>
    <t>Danda Antonín</t>
  </si>
  <si>
    <t>Kladno</t>
  </si>
  <si>
    <t>Kracík Martin</t>
  </si>
  <si>
    <t>Nový Jičín</t>
  </si>
  <si>
    <t>Popelka Jasmín</t>
  </si>
  <si>
    <t>Svoboda jakub</t>
  </si>
  <si>
    <t>Prosek</t>
  </si>
  <si>
    <t xml:space="preserve">Nikel Jakub </t>
  </si>
  <si>
    <t>Green</t>
  </si>
  <si>
    <t>Jaroš Adam</t>
  </si>
  <si>
    <t>Posuch Oliver</t>
  </si>
  <si>
    <t>Létal Marek</t>
  </si>
  <si>
    <t>Heřman Max</t>
  </si>
  <si>
    <t>Hynek Anton</t>
  </si>
  <si>
    <t>Michl Viktor</t>
  </si>
  <si>
    <t>Č.Budějovice</t>
  </si>
  <si>
    <t>Ječmínek Jan</t>
  </si>
  <si>
    <t>Přibyl Tomáš</t>
  </si>
  <si>
    <t>Svoboda Filip</t>
  </si>
  <si>
    <t>Kamarád Ondřej</t>
  </si>
  <si>
    <t>Józa Filip</t>
  </si>
  <si>
    <t>Daňha Petr</t>
  </si>
  <si>
    <t>Obdržálek David</t>
  </si>
  <si>
    <t>Zlín</t>
  </si>
  <si>
    <t>Gelnar Vít</t>
  </si>
  <si>
    <t>Válek Jan</t>
  </si>
  <si>
    <t>Orsava Hynek</t>
  </si>
  <si>
    <t>David Tomáš</t>
  </si>
  <si>
    <t>Novák Ondřej</t>
  </si>
  <si>
    <t>Lichý Petr</t>
  </si>
  <si>
    <t>Jonszta Jakub</t>
  </si>
  <si>
    <t>Šimůnek Vojtěch</t>
  </si>
  <si>
    <t xml:space="preserve">Raitr Matyáš </t>
  </si>
  <si>
    <t>Lank Šimon</t>
  </si>
  <si>
    <t>Voneš Daniel</t>
  </si>
  <si>
    <t>Kožuch Lukáš</t>
  </si>
  <si>
    <t>Kotovych Vladyslav</t>
  </si>
  <si>
    <t>Vybral Štěpán</t>
  </si>
  <si>
    <t>Formánek Benjamin</t>
  </si>
  <si>
    <t>Kvasnička Lukáš</t>
  </si>
  <si>
    <t>Štěpánek  Ondřej</t>
  </si>
  <si>
    <t>Stelzer Jan</t>
  </si>
  <si>
    <t>Filip Dan</t>
  </si>
  <si>
    <t>Uher Matyáš</t>
  </si>
  <si>
    <t>Búžek Jakub</t>
  </si>
  <si>
    <t>Lučev Alexandr</t>
  </si>
  <si>
    <t>Kaleta pavel</t>
  </si>
  <si>
    <t>Ostrava</t>
  </si>
  <si>
    <t>Javůrek Adam</t>
  </si>
  <si>
    <t>Kosař Mikoláš</t>
  </si>
  <si>
    <t>Štrejbar Filip</t>
  </si>
  <si>
    <t>Nový Tobiáš</t>
  </si>
  <si>
    <t>Jehlář Petr</t>
  </si>
  <si>
    <t>Pětioký Vojtěch</t>
  </si>
  <si>
    <t>Marek Filip</t>
  </si>
  <si>
    <t xml:space="preserve">Hradec králové </t>
  </si>
  <si>
    <t>Skolka Tomáš</t>
  </si>
  <si>
    <t xml:space="preserve">Mandl Zdeněk </t>
  </si>
  <si>
    <t>Podroužek Tadeáš</t>
  </si>
  <si>
    <t>Ciran M.</t>
  </si>
  <si>
    <t>Matějíčka Štěpán</t>
  </si>
  <si>
    <t>Metzl Filip</t>
  </si>
  <si>
    <t>Štorc  Martin</t>
  </si>
  <si>
    <t>D</t>
  </si>
  <si>
    <t>Vondráček Vojtěch</t>
  </si>
  <si>
    <t>Goláň Lukáš</t>
  </si>
  <si>
    <t>Procházka ondřej</t>
  </si>
  <si>
    <t>Janda Filip</t>
  </si>
  <si>
    <t>Blažek Albert</t>
  </si>
  <si>
    <t>Rak Samuel</t>
  </si>
  <si>
    <t>Zákoucký Ondřej</t>
  </si>
  <si>
    <t>Svoboda Vojtěch</t>
  </si>
  <si>
    <t>Ježek Adam</t>
  </si>
  <si>
    <t>Janalík Šimon</t>
  </si>
  <si>
    <t>svitavy</t>
  </si>
  <si>
    <t>Kalista Milan</t>
  </si>
  <si>
    <t>Kubeš Štěpán</t>
  </si>
  <si>
    <t>Resl matěj</t>
  </si>
  <si>
    <t>Donát Jiří</t>
  </si>
  <si>
    <t>Havlíček Max</t>
  </si>
  <si>
    <t>Staněk Matyáš</t>
  </si>
  <si>
    <t>Dvořák Jiří</t>
  </si>
  <si>
    <t>Ústí n.Labem</t>
  </si>
  <si>
    <t>Vorobel Jakub</t>
  </si>
  <si>
    <t>Blaha Vojtěch</t>
  </si>
  <si>
    <t>Vonšovský Josef</t>
  </si>
  <si>
    <t>Ureš Ondřej</t>
  </si>
  <si>
    <t>Pavlíček Daniel</t>
  </si>
  <si>
    <t>Horský Antonín</t>
  </si>
  <si>
    <t>Kusák Lukáš</t>
  </si>
  <si>
    <t>Štafl Martin</t>
  </si>
  <si>
    <t>Vítek Maximilián</t>
  </si>
  <si>
    <t>Pátek Antonín</t>
  </si>
  <si>
    <t>Sieber Viktor</t>
  </si>
  <si>
    <t>Miroshnyk Dmiytr</t>
  </si>
  <si>
    <t>Hora Richard</t>
  </si>
  <si>
    <t>Sobotka Michal</t>
  </si>
  <si>
    <t>Kuberka Jakbub</t>
  </si>
  <si>
    <t>Král David</t>
  </si>
  <si>
    <t>Skřenek Martin</t>
  </si>
  <si>
    <t>Gross Adam</t>
  </si>
  <si>
    <t>Chromý Lukáš</t>
  </si>
  <si>
    <t>Hruška  Vladislav</t>
  </si>
  <si>
    <t>Macháň Radek</t>
  </si>
  <si>
    <t xml:space="preserve">Janík Jiří </t>
  </si>
  <si>
    <t>Čech Tobiáš</t>
  </si>
  <si>
    <t>Špaček Šimon</t>
  </si>
  <si>
    <t xml:space="preserve">Palička Matyáš </t>
  </si>
  <si>
    <t>Mohyla Ondřej</t>
  </si>
  <si>
    <t>Miksa Josef</t>
  </si>
  <si>
    <t>Malimánek Matěj</t>
  </si>
  <si>
    <t>Jonke Alexandr</t>
  </si>
  <si>
    <t>Brož Vojtěch</t>
  </si>
  <si>
    <t>Krejčík Pavel</t>
  </si>
  <si>
    <t>Pernica Adam</t>
  </si>
  <si>
    <t>Gerhart Dan</t>
  </si>
  <si>
    <t>Hadaš jakub</t>
  </si>
  <si>
    <t>Muller Vratislav</t>
  </si>
  <si>
    <t>Míka Tomáš</t>
  </si>
  <si>
    <t>Tuma Samuel</t>
  </si>
  <si>
    <t>Jurtík Adam</t>
  </si>
  <si>
    <t>Dočkal Martin</t>
  </si>
  <si>
    <t>Mráz Alex</t>
  </si>
  <si>
    <t>Podroužek Davic</t>
  </si>
  <si>
    <t>Jetmar Jakub</t>
  </si>
  <si>
    <t>Ondráček Filip</t>
  </si>
  <si>
    <t>Kolář Vilém</t>
  </si>
  <si>
    <t>Michalec Jakub</t>
  </si>
  <si>
    <t>Hybner lukáš</t>
  </si>
  <si>
    <t>Šotola Tomáš</t>
  </si>
  <si>
    <t>Štěrba Filip</t>
  </si>
  <si>
    <t>Novák David</t>
  </si>
  <si>
    <t>Pošík Jakub</t>
  </si>
  <si>
    <t>Novotný Ondřej</t>
  </si>
  <si>
    <t xml:space="preserve">Koumar Tomáš </t>
  </si>
  <si>
    <t>Kludský Tomáš</t>
  </si>
  <si>
    <t>Ježek Matěj</t>
  </si>
  <si>
    <t>Bryknar David</t>
  </si>
  <si>
    <t>Kováč Richard</t>
  </si>
  <si>
    <t>Kusák Jan</t>
  </si>
  <si>
    <t>Vilímec Martin</t>
  </si>
  <si>
    <t>Veselý Tobiáš</t>
  </si>
  <si>
    <t xml:space="preserve">Krejčíček Jakub </t>
  </si>
  <si>
    <t>Volf Tadeáš</t>
  </si>
  <si>
    <t>Šilhan Matěj</t>
  </si>
  <si>
    <t>Zacpal daniel</t>
  </si>
  <si>
    <t>Štencl Vojtěch</t>
  </si>
  <si>
    <t>Tesař Váíclav</t>
  </si>
  <si>
    <t>Kuchta jan</t>
  </si>
  <si>
    <t>Žarnovický M.</t>
  </si>
  <si>
    <t>Janošec Jan</t>
  </si>
  <si>
    <t>Pomahač  Tomáš</t>
  </si>
  <si>
    <t>Sklenář Jakub</t>
  </si>
  <si>
    <t>Rychlík Jan</t>
  </si>
  <si>
    <t>Prachař Sebastián</t>
  </si>
  <si>
    <t>Drozd</t>
  </si>
  <si>
    <t>Rektořík Jakub</t>
  </si>
  <si>
    <t>Rozšafný Adam</t>
  </si>
  <si>
    <t>Vk Ostrava</t>
  </si>
  <si>
    <t>Vinkler Matyáš</t>
  </si>
  <si>
    <t>Pospíšil Jiří</t>
  </si>
  <si>
    <t>Žarnovický A.</t>
  </si>
  <si>
    <t>Meluzín M.</t>
  </si>
  <si>
    <t>Korzh Jaroslav</t>
  </si>
  <si>
    <t>Krátký O.</t>
  </si>
  <si>
    <t>Wasserbauer Jan</t>
  </si>
  <si>
    <t>Fiala Lukáš</t>
  </si>
  <si>
    <t>Machal Jakub</t>
  </si>
  <si>
    <t>Bohuslav Tomáš</t>
  </si>
  <si>
    <t>Kváč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</si>
</sst>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Mang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8.5"/>
      <name val="Arial"/>
      <family val="2"/>
      <charset val="238"/>
    </font>
    <font>
      <sz val="10"/>
      <name val="Calibri"/>
      <family val="2"/>
      <charset val="238"/>
    </font>
    <font>
      <sz val="10"/>
      <color theme="1"/>
      <name val="Times New Roman"/>
      <family val="1"/>
      <charset val="238"/>
    </font>
    <font>
      <sz val="11.5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2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3" fillId="0" borderId="0" applyNumberFormat="0" applyFill="0" applyBorder="0" applyAlignment="0" applyProtection="0"/>
  </cellStyleXfs>
  <cellXfs count="189">
    <xf numFmtId="0" fontId="0" fillId="0" borderId="0" xfId="0" applyAlignment="1"/>
    <xf numFmtId="0" fontId="2" fillId="0" borderId="0" xfId="0" applyFont="1" applyAlignment="1"/>
    <xf numFmtId="0" fontId="5" fillId="3" borderId="1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4" fillId="0" borderId="0" xfId="1" applyFont="1" applyAlignment="1">
      <alignment horizontal="center" vertical="top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5" borderId="0" xfId="1" applyFont="1" applyFill="1" applyBorder="1" applyAlignment="1">
      <alignment horizontal="center" vertical="center"/>
    </xf>
    <xf numFmtId="0" fontId="6" fillId="6" borderId="10" xfId="1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14" fontId="6" fillId="7" borderId="14" xfId="1" applyNumberFormat="1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164" fontId="6" fillId="7" borderId="9" xfId="1" applyNumberFormat="1" applyFont="1" applyFill="1" applyBorder="1" applyAlignment="1">
      <alignment horizontal="center" vertical="center"/>
    </xf>
    <xf numFmtId="164" fontId="6" fillId="7" borderId="10" xfId="1" applyNumberFormat="1" applyFont="1" applyFill="1" applyBorder="1" applyAlignment="1">
      <alignment horizontal="center" vertical="center"/>
    </xf>
    <xf numFmtId="164" fontId="6" fillId="7" borderId="11" xfId="1" applyNumberFormat="1" applyFont="1" applyFill="1" applyBorder="1" applyAlignment="1">
      <alignment horizontal="center" vertical="center"/>
    </xf>
    <xf numFmtId="164" fontId="6" fillId="8" borderId="15" xfId="1" applyNumberFormat="1" applyFont="1" applyFill="1" applyBorder="1" applyAlignment="1">
      <alignment horizontal="center" vertical="center"/>
    </xf>
    <xf numFmtId="164" fontId="4" fillId="7" borderId="1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1" fillId="5" borderId="0" xfId="0" applyFont="1" applyFill="1" applyBorder="1" applyAlignment="1">
      <alignment horizontal="center" vertical="center"/>
    </xf>
    <xf numFmtId="14" fontId="6" fillId="5" borderId="0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0" xfId="1" applyFont="1" applyFill="1" applyBorder="1" applyAlignment="1">
      <alignment vertical="center"/>
    </xf>
    <xf numFmtId="164" fontId="4" fillId="8" borderId="10" xfId="1" applyNumberFormat="1" applyFont="1" applyFill="1" applyBorder="1" applyAlignment="1">
      <alignment horizontal="center" vertical="center"/>
    </xf>
    <xf numFmtId="14" fontId="1" fillId="5" borderId="0" xfId="0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0" fillId="7" borderId="1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14" fontId="7" fillId="5" borderId="0" xfId="0" applyNumberFormat="1" applyFont="1" applyFill="1" applyBorder="1" applyAlignment="1">
      <alignment horizontal="center" vertical="center"/>
    </xf>
    <xf numFmtId="14" fontId="6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4" fillId="5" borderId="0" xfId="1" applyNumberFormat="1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14" fontId="8" fillId="5" borderId="0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2" fontId="2" fillId="5" borderId="0" xfId="0" applyNumberFormat="1" applyFont="1" applyFill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4" fontId="6" fillId="7" borderId="17" xfId="1" applyNumberFormat="1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164" fontId="6" fillId="7" borderId="18" xfId="1" applyNumberFormat="1" applyFont="1" applyFill="1" applyBorder="1" applyAlignment="1">
      <alignment horizontal="center" vertical="center"/>
    </xf>
    <xf numFmtId="164" fontId="6" fillId="7" borderId="16" xfId="1" applyNumberFormat="1" applyFont="1" applyFill="1" applyBorder="1" applyAlignment="1">
      <alignment horizontal="center" vertical="center"/>
    </xf>
    <xf numFmtId="164" fontId="6" fillId="7" borderId="19" xfId="1" applyNumberFormat="1" applyFont="1" applyFill="1" applyBorder="1" applyAlignment="1">
      <alignment horizontal="center" vertical="center"/>
    </xf>
    <xf numFmtId="164" fontId="6" fillId="8" borderId="20" xfId="1" applyNumberFormat="1" applyFont="1" applyFill="1" applyBorder="1" applyAlignment="1">
      <alignment horizontal="center" vertical="center"/>
    </xf>
    <xf numFmtId="164" fontId="4" fillId="8" borderId="16" xfId="1" applyNumberFormat="1" applyFont="1" applyFill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6" fillId="9" borderId="10" xfId="1" applyFont="1" applyFill="1" applyBorder="1" applyAlignment="1">
      <alignment horizontal="center" vertical="center"/>
    </xf>
    <xf numFmtId="0" fontId="0" fillId="10" borderId="21" xfId="0" applyFont="1" applyFill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14" fontId="6" fillId="10" borderId="22" xfId="1" applyNumberFormat="1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164" fontId="6" fillId="10" borderId="23" xfId="1" applyNumberFormat="1" applyFont="1" applyFill="1" applyBorder="1" applyAlignment="1">
      <alignment horizontal="center" vertical="center"/>
    </xf>
    <xf numFmtId="164" fontId="6" fillId="10" borderId="21" xfId="1" applyNumberFormat="1" applyFont="1" applyFill="1" applyBorder="1" applyAlignment="1">
      <alignment horizontal="center" vertical="center"/>
    </xf>
    <xf numFmtId="164" fontId="6" fillId="10" borderId="24" xfId="1" applyNumberFormat="1" applyFont="1" applyFill="1" applyBorder="1" applyAlignment="1">
      <alignment horizontal="center" vertical="center"/>
    </xf>
    <xf numFmtId="164" fontId="6" fillId="8" borderId="25" xfId="1" applyNumberFormat="1" applyFont="1" applyFill="1" applyBorder="1" applyAlignment="1">
      <alignment horizontal="center" vertical="center"/>
    </xf>
    <xf numFmtId="164" fontId="4" fillId="8" borderId="21" xfId="1" applyNumberFormat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0" fillId="10" borderId="10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14" fontId="6" fillId="10" borderId="14" xfId="1" applyNumberFormat="1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164" fontId="6" fillId="10" borderId="9" xfId="1" applyNumberFormat="1" applyFont="1" applyFill="1" applyBorder="1" applyAlignment="1">
      <alignment horizontal="center" vertical="center"/>
    </xf>
    <xf numFmtId="164" fontId="6" fillId="10" borderId="10" xfId="1" applyNumberFormat="1" applyFont="1" applyFill="1" applyBorder="1" applyAlignment="1">
      <alignment horizontal="center" vertical="center"/>
    </xf>
    <xf numFmtId="164" fontId="6" fillId="10" borderId="11" xfId="1" applyNumberFormat="1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6" fillId="9" borderId="21" xfId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2" fontId="6" fillId="5" borderId="0" xfId="0" applyNumberFormat="1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164" fontId="6" fillId="10" borderId="18" xfId="1" applyNumberFormat="1" applyFont="1" applyFill="1" applyBorder="1" applyAlignment="1">
      <alignment horizontal="center" vertical="center"/>
    </xf>
    <xf numFmtId="164" fontId="6" fillId="10" borderId="16" xfId="1" applyNumberFormat="1" applyFont="1" applyFill="1" applyBorder="1" applyAlignment="1">
      <alignment horizontal="center" vertical="center"/>
    </xf>
    <xf numFmtId="164" fontId="6" fillId="10" borderId="19" xfId="1" applyNumberFormat="1" applyFont="1" applyFill="1" applyBorder="1" applyAlignment="1">
      <alignment horizontal="center" vertical="center"/>
    </xf>
    <xf numFmtId="0" fontId="6" fillId="11" borderId="10" xfId="1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14" fontId="6" fillId="7" borderId="22" xfId="1" applyNumberFormat="1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164" fontId="6" fillId="7" borderId="23" xfId="1" applyNumberFormat="1" applyFont="1" applyFill="1" applyBorder="1" applyAlignment="1">
      <alignment horizontal="center" vertical="center"/>
    </xf>
    <xf numFmtId="164" fontId="6" fillId="7" borderId="21" xfId="1" applyNumberFormat="1" applyFont="1" applyFill="1" applyBorder="1" applyAlignment="1">
      <alignment horizontal="center" vertical="center"/>
    </xf>
    <xf numFmtId="164" fontId="6" fillId="7" borderId="24" xfId="1" applyNumberFormat="1" applyFont="1" applyFill="1" applyBorder="1" applyAlignment="1">
      <alignment horizontal="center" vertical="center"/>
    </xf>
    <xf numFmtId="164" fontId="4" fillId="8" borderId="22" xfId="1" applyNumberFormat="1" applyFont="1" applyFill="1" applyBorder="1" applyAlignment="1">
      <alignment horizontal="center" vertical="center"/>
    </xf>
    <xf numFmtId="0" fontId="6" fillId="0" borderId="26" xfId="1" applyFont="1" applyBorder="1" applyAlignment="1">
      <alignment vertical="center"/>
    </xf>
    <xf numFmtId="0" fontId="10" fillId="7" borderId="10" xfId="0" applyFont="1" applyFill="1" applyBorder="1" applyAlignment="1">
      <alignment horizontal="center" vertical="center" wrapText="1"/>
    </xf>
    <xf numFmtId="164" fontId="4" fillId="8" borderId="14" xfId="1" applyNumberFormat="1" applyFont="1" applyFill="1" applyBorder="1" applyAlignment="1">
      <alignment horizontal="center" vertical="center"/>
    </xf>
    <xf numFmtId="0" fontId="2" fillId="0" borderId="26" xfId="0" applyFont="1" applyBorder="1" applyAlignment="1"/>
    <xf numFmtId="14" fontId="10" fillId="5" borderId="0" xfId="0" applyNumberFormat="1" applyFont="1" applyFill="1" applyBorder="1" applyAlignment="1">
      <alignment horizontal="center" vertical="center" wrapText="1"/>
    </xf>
    <xf numFmtId="1" fontId="6" fillId="5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6" fillId="11" borderId="21" xfId="1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0" fontId="6" fillId="7" borderId="10" xfId="1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 wrapText="1"/>
    </xf>
    <xf numFmtId="2" fontId="2" fillId="7" borderId="10" xfId="0" applyNumberFormat="1" applyFont="1" applyFill="1" applyBorder="1" applyAlignment="1">
      <alignment horizontal="center" vertical="center"/>
    </xf>
    <xf numFmtId="2" fontId="2" fillId="7" borderId="14" xfId="0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2" fontId="6" fillId="0" borderId="0" xfId="1" applyNumberFormat="1" applyFont="1" applyBorder="1" applyAlignment="1">
      <alignment horizontal="center" vertical="center"/>
    </xf>
    <xf numFmtId="0" fontId="2" fillId="5" borderId="0" xfId="0" applyFont="1" applyFill="1" applyBorder="1" applyAlignment="1"/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1" fontId="6" fillId="7" borderId="10" xfId="0" applyNumberFormat="1" applyFont="1" applyFill="1" applyBorder="1" applyAlignment="1">
      <alignment horizontal="center" vertical="center"/>
    </xf>
    <xf numFmtId="2" fontId="6" fillId="7" borderId="10" xfId="0" applyNumberFormat="1" applyFont="1" applyFill="1" applyBorder="1" applyAlignment="1">
      <alignment horizontal="center" vertical="center"/>
    </xf>
    <xf numFmtId="2" fontId="6" fillId="7" borderId="14" xfId="0" applyNumberFormat="1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14" fontId="0" fillId="5" borderId="0" xfId="0" applyNumberFormat="1" applyFont="1" applyFill="1" applyBorder="1" applyAlignment="1">
      <alignment horizontal="center" vertical="center"/>
    </xf>
    <xf numFmtId="0" fontId="0" fillId="7" borderId="16" xfId="0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6" fillId="5" borderId="21" xfId="1" applyFont="1" applyFill="1" applyBorder="1" applyAlignment="1">
      <alignment horizontal="center" vertical="center"/>
    </xf>
    <xf numFmtId="14" fontId="6" fillId="5" borderId="22" xfId="1" applyNumberFormat="1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164" fontId="6" fillId="5" borderId="23" xfId="1" applyNumberFormat="1" applyFont="1" applyFill="1" applyBorder="1" applyAlignment="1">
      <alignment horizontal="center" vertical="center"/>
    </xf>
    <xf numFmtId="164" fontId="6" fillId="5" borderId="21" xfId="1" applyNumberFormat="1" applyFont="1" applyFill="1" applyBorder="1" applyAlignment="1">
      <alignment horizontal="center" vertical="center"/>
    </xf>
    <xf numFmtId="164" fontId="6" fillId="5" borderId="24" xfId="1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/>
    </xf>
    <xf numFmtId="14" fontId="6" fillId="5" borderId="14" xfId="1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164" fontId="6" fillId="5" borderId="9" xfId="1" applyNumberFormat="1" applyFont="1" applyFill="1" applyBorder="1" applyAlignment="1">
      <alignment horizontal="center" vertical="center"/>
    </xf>
    <xf numFmtId="164" fontId="6" fillId="5" borderId="10" xfId="1" applyNumberFormat="1" applyFont="1" applyFill="1" applyBorder="1" applyAlignment="1">
      <alignment horizontal="center" vertical="center"/>
    </xf>
    <xf numFmtId="164" fontId="6" fillId="5" borderId="11" xfId="1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1" fontId="6" fillId="5" borderId="10" xfId="0" applyNumberFormat="1" applyFont="1" applyFill="1" applyBorder="1" applyAlignment="1">
      <alignment horizontal="center" vertical="center"/>
    </xf>
    <xf numFmtId="2" fontId="6" fillId="5" borderId="10" xfId="0" applyNumberFormat="1" applyFont="1" applyFill="1" applyBorder="1" applyAlignment="1">
      <alignment horizontal="center" vertical="center"/>
    </xf>
    <xf numFmtId="2" fontId="6" fillId="5" borderId="14" xfId="0" applyNumberFormat="1" applyFont="1" applyFill="1" applyBorder="1" applyAlignment="1">
      <alignment horizontal="center" vertical="center"/>
    </xf>
    <xf numFmtId="16" fontId="1" fillId="5" borderId="10" xfId="0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2" fillId="5" borderId="0" xfId="0" applyFont="1" applyFill="1" applyAlignment="1"/>
    <xf numFmtId="0" fontId="2" fillId="5" borderId="0" xfId="0" applyFont="1" applyFill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11" borderId="14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9"/>
  <sheetViews>
    <sheetView tabSelected="1" workbookViewId="0">
      <selection activeCell="Z8" sqref="Z8"/>
    </sheetView>
  </sheetViews>
  <sheetFormatPr defaultColWidth="9.140625" defaultRowHeight="12.75"/>
  <cols>
    <col min="1" max="1" width="4.42578125" style="1" customWidth="1"/>
    <col min="2" max="2" width="14.7109375" style="1" customWidth="1"/>
    <col min="3" max="3" width="6" style="1" customWidth="1"/>
    <col min="4" max="4" width="12.140625" style="1" customWidth="1"/>
    <col min="5" max="5" width="5.140625" style="179" customWidth="1"/>
    <col min="6" max="6" width="4.42578125" style="179" customWidth="1"/>
    <col min="7" max="7" width="4.140625" style="179" customWidth="1"/>
    <col min="8" max="8" width="5.42578125" style="179" customWidth="1"/>
    <col min="9" max="9" width="7.28515625" style="179" customWidth="1"/>
    <col min="10" max="10" width="4.7109375" style="179" customWidth="1"/>
    <col min="11" max="11" width="7.5703125" style="179" customWidth="1"/>
    <col min="12" max="12" width="5.28515625" style="179" customWidth="1"/>
    <col min="13" max="13" width="5.85546875" style="179" customWidth="1"/>
    <col min="14" max="14" width="7" style="179" customWidth="1"/>
    <col min="15" max="15" width="6.140625" style="179" customWidth="1"/>
    <col min="16" max="16" width="4.140625" style="1" customWidth="1"/>
    <col min="17" max="17" width="3.140625" style="1" customWidth="1"/>
    <col min="18" max="18" width="4.85546875" style="1" customWidth="1"/>
    <col min="19" max="19" width="3.28515625" style="1" customWidth="1"/>
    <col min="20" max="20" width="3.42578125" style="1" customWidth="1"/>
    <col min="21" max="21" width="4.28515625" style="1" customWidth="1"/>
    <col min="22" max="22" width="9.140625" style="1"/>
    <col min="23" max="23" width="10.42578125" style="1" customWidth="1"/>
    <col min="24" max="24" width="13.28515625" style="1" customWidth="1"/>
    <col min="25" max="25" width="11.7109375" style="1" customWidth="1"/>
    <col min="26" max="26" width="18.140625" style="1" customWidth="1"/>
    <col min="27" max="28" width="9.140625" style="1"/>
    <col min="29" max="29" width="8.42578125" style="1" customWidth="1"/>
    <col min="30" max="40" width="9.140625" style="1" hidden="1" customWidth="1"/>
    <col min="41" max="41" width="5.28515625" style="1" customWidth="1"/>
    <col min="42" max="42" width="23.140625" style="1" customWidth="1"/>
    <col min="43" max="16384" width="9.140625" style="1"/>
  </cols>
  <sheetData>
    <row r="1" spans="1:45" ht="16.5" customHeight="1">
      <c r="B1" s="183" t="s">
        <v>0</v>
      </c>
      <c r="C1" s="185" t="s">
        <v>1</v>
      </c>
      <c r="D1" s="187" t="s">
        <v>2</v>
      </c>
      <c r="E1" s="2" t="s">
        <v>3</v>
      </c>
      <c r="F1" s="3"/>
      <c r="G1" s="3"/>
      <c r="H1" s="3"/>
      <c r="I1" s="4"/>
      <c r="J1" s="2" t="s">
        <v>4</v>
      </c>
      <c r="K1" s="3"/>
      <c r="L1" s="3"/>
      <c r="M1" s="3"/>
      <c r="N1" s="3"/>
      <c r="O1" s="4"/>
      <c r="P1" s="2" t="s">
        <v>5</v>
      </c>
      <c r="Q1" s="3"/>
      <c r="R1" s="3"/>
      <c r="S1" s="3"/>
      <c r="T1" s="3"/>
      <c r="U1" s="4"/>
    </row>
    <row r="2" spans="1:45" s="15" customFormat="1" ht="38.25">
      <c r="A2" s="5" t="s">
        <v>6</v>
      </c>
      <c r="B2" s="184"/>
      <c r="C2" s="186"/>
      <c r="D2" s="188"/>
      <c r="E2" s="6" t="s">
        <v>7</v>
      </c>
      <c r="F2" s="7" t="s">
        <v>8</v>
      </c>
      <c r="G2" s="7" t="s">
        <v>9</v>
      </c>
      <c r="H2" s="7" t="s">
        <v>10</v>
      </c>
      <c r="I2" s="8" t="s">
        <v>11</v>
      </c>
      <c r="J2" s="9" t="s">
        <v>7</v>
      </c>
      <c r="K2" s="10" t="s">
        <v>8</v>
      </c>
      <c r="L2" s="10" t="s">
        <v>9</v>
      </c>
      <c r="M2" s="10" t="s">
        <v>10</v>
      </c>
      <c r="N2" s="11" t="s">
        <v>11</v>
      </c>
      <c r="O2" s="12" t="s">
        <v>12</v>
      </c>
      <c r="P2" s="13" t="s">
        <v>7</v>
      </c>
      <c r="Q2" s="7" t="s">
        <v>8</v>
      </c>
      <c r="R2" s="7" t="s">
        <v>9</v>
      </c>
      <c r="S2" s="7" t="s">
        <v>10</v>
      </c>
      <c r="T2" s="7" t="s">
        <v>11</v>
      </c>
      <c r="U2" s="14" t="s">
        <v>12</v>
      </c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spans="1:45" s="27" customFormat="1" ht="15" customHeight="1">
      <c r="A3" s="17">
        <v>1</v>
      </c>
      <c r="B3" s="18" t="s">
        <v>13</v>
      </c>
      <c r="C3" s="18">
        <v>2007</v>
      </c>
      <c r="D3" s="19" t="s">
        <v>14</v>
      </c>
      <c r="E3" s="20">
        <v>213</v>
      </c>
      <c r="F3" s="18">
        <v>282</v>
      </c>
      <c r="G3" s="18">
        <v>365</v>
      </c>
      <c r="H3" s="18">
        <v>29.3</v>
      </c>
      <c r="I3" s="21">
        <v>286</v>
      </c>
      <c r="J3" s="22">
        <f t="shared" ref="J3:J15" si="0">MAX(0,(E3-185)*5.4)*0.5</f>
        <v>75.600000000000009</v>
      </c>
      <c r="K3" s="23">
        <f t="shared" ref="K3:K15" si="1">MAX(0,(F3-240.5)*4.15)*0.5</f>
        <v>86.112500000000011</v>
      </c>
      <c r="L3" s="23">
        <f t="shared" ref="L3:L15" si="2">MAX(0,(G3-315)*2.9)</f>
        <v>145</v>
      </c>
      <c r="M3" s="23">
        <f t="shared" ref="M3:M15" si="3">MAX(0,(H3-16.5)*5.8)</f>
        <v>74.239999999999995</v>
      </c>
      <c r="N3" s="24">
        <f t="shared" ref="N3:N15" si="4">MAX(0,(I3-240)*1.45)</f>
        <v>66.7</v>
      </c>
      <c r="O3" s="25">
        <f t="shared" ref="O3:O15" si="5">SUM(J3:N3)</f>
        <v>447.65250000000003</v>
      </c>
      <c r="P3" s="23" t="str">
        <f t="shared" ref="P3:P15" si="6">IF(J3&gt;=80/2,"A",IF(J3&gt;=60/2,"B",IF(J3&gt;=50/2,"C","D")))</f>
        <v>A</v>
      </c>
      <c r="Q3" s="23" t="str">
        <f t="shared" ref="Q3:Q15" si="7">IF(J3&gt;=80/2,"A",IF(J3&gt;=60/2,"B",IF(J3&gt;=50/2,"C","D")))</f>
        <v>A</v>
      </c>
      <c r="R3" s="23" t="str">
        <f t="shared" ref="R3:T15" si="8">IF(L3&gt;=80,"A",IF(L3&gt;=60,"B",IF(L3&gt;=50,"C","D")))</f>
        <v>A</v>
      </c>
      <c r="S3" s="23" t="str">
        <f t="shared" si="8"/>
        <v>B</v>
      </c>
      <c r="T3" s="23" t="str">
        <f t="shared" si="8"/>
        <v>B</v>
      </c>
      <c r="U3" s="26" t="str">
        <f t="shared" ref="U3:U15" si="9">IF(O3&gt;=290,"A",IF(O3&gt;=240,"B",IF(O3&gt;=200,"C","D")))</f>
        <v>A</v>
      </c>
      <c r="X3" s="28"/>
      <c r="Y3" s="29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1"/>
    </row>
    <row r="4" spans="1:45" s="27" customFormat="1" ht="15" customHeight="1">
      <c r="A4" s="17">
        <v>2</v>
      </c>
      <c r="B4" s="18" t="s">
        <v>15</v>
      </c>
      <c r="C4" s="18">
        <v>2006</v>
      </c>
      <c r="D4" s="19" t="s">
        <v>16</v>
      </c>
      <c r="E4" s="20">
        <v>197</v>
      </c>
      <c r="F4" s="18">
        <v>263</v>
      </c>
      <c r="G4" s="18">
        <v>352</v>
      </c>
      <c r="H4" s="18">
        <v>38</v>
      </c>
      <c r="I4" s="21">
        <v>285</v>
      </c>
      <c r="J4" s="22">
        <f t="shared" si="0"/>
        <v>32.400000000000006</v>
      </c>
      <c r="K4" s="23">
        <f t="shared" si="1"/>
        <v>46.687500000000007</v>
      </c>
      <c r="L4" s="23">
        <f t="shared" si="2"/>
        <v>107.3</v>
      </c>
      <c r="M4" s="23">
        <f t="shared" si="3"/>
        <v>124.7</v>
      </c>
      <c r="N4" s="24">
        <f t="shared" si="4"/>
        <v>65.25</v>
      </c>
      <c r="O4" s="25">
        <f t="shared" si="5"/>
        <v>376.33749999999998</v>
      </c>
      <c r="P4" s="23" t="str">
        <f t="shared" si="6"/>
        <v>B</v>
      </c>
      <c r="Q4" s="23" t="str">
        <f t="shared" si="7"/>
        <v>B</v>
      </c>
      <c r="R4" s="23" t="str">
        <f t="shared" si="8"/>
        <v>A</v>
      </c>
      <c r="S4" s="23" t="str">
        <f t="shared" si="8"/>
        <v>A</v>
      </c>
      <c r="T4" s="23" t="str">
        <f t="shared" si="8"/>
        <v>B</v>
      </c>
      <c r="U4" s="32" t="str">
        <f t="shared" si="9"/>
        <v>A</v>
      </c>
      <c r="X4" s="28"/>
      <c r="Y4" s="33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31"/>
      <c r="AK4" s="34"/>
      <c r="AL4" s="34"/>
      <c r="AM4" s="34"/>
      <c r="AN4" s="34"/>
      <c r="AO4" s="34"/>
      <c r="AP4" s="34"/>
      <c r="AQ4" s="31"/>
      <c r="AR4" s="34"/>
      <c r="AS4" s="34"/>
    </row>
    <row r="5" spans="1:45" s="27" customFormat="1" ht="15" customHeight="1">
      <c r="A5" s="17">
        <v>3</v>
      </c>
      <c r="B5" s="35" t="s">
        <v>17</v>
      </c>
      <c r="C5" s="18">
        <v>2004</v>
      </c>
      <c r="D5" s="19" t="s">
        <v>18</v>
      </c>
      <c r="E5" s="20">
        <v>195</v>
      </c>
      <c r="F5" s="18">
        <v>260</v>
      </c>
      <c r="G5" s="18">
        <v>346</v>
      </c>
      <c r="H5" s="18">
        <v>34</v>
      </c>
      <c r="I5" s="21">
        <v>309</v>
      </c>
      <c r="J5" s="22">
        <f t="shared" si="0"/>
        <v>27</v>
      </c>
      <c r="K5" s="23">
        <f t="shared" si="1"/>
        <v>40.462500000000006</v>
      </c>
      <c r="L5" s="23">
        <f t="shared" si="2"/>
        <v>89.899999999999991</v>
      </c>
      <c r="M5" s="23">
        <f t="shared" si="3"/>
        <v>101.5</v>
      </c>
      <c r="N5" s="24">
        <f t="shared" si="4"/>
        <v>100.05</v>
      </c>
      <c r="O5" s="25">
        <f t="shared" si="5"/>
        <v>358.91250000000002</v>
      </c>
      <c r="P5" s="23" t="str">
        <f t="shared" si="6"/>
        <v>C</v>
      </c>
      <c r="Q5" s="23" t="str">
        <f t="shared" si="7"/>
        <v>C</v>
      </c>
      <c r="R5" s="23" t="str">
        <f t="shared" si="8"/>
        <v>A</v>
      </c>
      <c r="S5" s="23" t="str">
        <f t="shared" si="8"/>
        <v>A</v>
      </c>
      <c r="T5" s="23" t="str">
        <f t="shared" si="8"/>
        <v>A</v>
      </c>
      <c r="U5" s="32" t="str">
        <f t="shared" si="9"/>
        <v>A</v>
      </c>
      <c r="X5" s="36"/>
      <c r="Y5" s="37"/>
      <c r="Z5" s="38"/>
      <c r="AA5" s="36"/>
      <c r="AB5" s="36"/>
      <c r="AC5" s="36"/>
      <c r="AD5" s="36"/>
      <c r="AE5" s="36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40"/>
      <c r="AR5" s="34"/>
      <c r="AS5" s="34"/>
    </row>
    <row r="6" spans="1:45" s="27" customFormat="1" ht="15" customHeight="1">
      <c r="A6" s="17">
        <v>4</v>
      </c>
      <c r="B6" s="41" t="s">
        <v>19</v>
      </c>
      <c r="C6" s="18">
        <v>2005</v>
      </c>
      <c r="D6" s="42" t="s">
        <v>20</v>
      </c>
      <c r="E6" s="43">
        <v>208</v>
      </c>
      <c r="F6" s="41">
        <v>273</v>
      </c>
      <c r="G6" s="41">
        <v>352</v>
      </c>
      <c r="H6" s="41">
        <v>34</v>
      </c>
      <c r="I6" s="42">
        <v>252</v>
      </c>
      <c r="J6" s="22">
        <f t="shared" si="0"/>
        <v>62.1</v>
      </c>
      <c r="K6" s="23">
        <f t="shared" si="1"/>
        <v>67.4375</v>
      </c>
      <c r="L6" s="23">
        <f t="shared" si="2"/>
        <v>107.3</v>
      </c>
      <c r="M6" s="23">
        <f t="shared" si="3"/>
        <v>101.5</v>
      </c>
      <c r="N6" s="24">
        <f t="shared" si="4"/>
        <v>17.399999999999999</v>
      </c>
      <c r="O6" s="25">
        <f t="shared" si="5"/>
        <v>355.73749999999995</v>
      </c>
      <c r="P6" s="23" t="str">
        <f t="shared" si="6"/>
        <v>A</v>
      </c>
      <c r="Q6" s="23" t="str">
        <f t="shared" si="7"/>
        <v>A</v>
      </c>
      <c r="R6" s="23" t="str">
        <f t="shared" si="8"/>
        <v>A</v>
      </c>
      <c r="S6" s="23" t="str">
        <f t="shared" si="8"/>
        <v>A</v>
      </c>
      <c r="T6" s="23" t="str">
        <f t="shared" si="8"/>
        <v>D</v>
      </c>
      <c r="U6" s="32" t="str">
        <f t="shared" si="9"/>
        <v>A</v>
      </c>
      <c r="X6" s="44"/>
      <c r="Y6" s="45"/>
      <c r="Z6" s="38"/>
      <c r="AA6" s="46"/>
      <c r="AB6" s="46"/>
      <c r="AC6" s="46"/>
      <c r="AD6" s="46"/>
      <c r="AE6" s="47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40"/>
      <c r="AR6" s="34"/>
      <c r="AS6" s="34"/>
    </row>
    <row r="7" spans="1:45" s="27" customFormat="1" ht="15" customHeight="1">
      <c r="A7" s="17">
        <v>5</v>
      </c>
      <c r="B7" s="35" t="s">
        <v>21</v>
      </c>
      <c r="C7" s="18">
        <v>2005</v>
      </c>
      <c r="D7" s="19" t="s">
        <v>16</v>
      </c>
      <c r="E7" s="20">
        <v>211</v>
      </c>
      <c r="F7" s="18">
        <v>278</v>
      </c>
      <c r="G7" s="18">
        <v>352</v>
      </c>
      <c r="H7" s="18">
        <v>25.7</v>
      </c>
      <c r="I7" s="21">
        <v>270</v>
      </c>
      <c r="J7" s="22">
        <f t="shared" si="0"/>
        <v>70.2</v>
      </c>
      <c r="K7" s="23">
        <f t="shared" si="1"/>
        <v>77.8125</v>
      </c>
      <c r="L7" s="23">
        <f t="shared" si="2"/>
        <v>107.3</v>
      </c>
      <c r="M7" s="23">
        <f t="shared" si="3"/>
        <v>53.359999999999992</v>
      </c>
      <c r="N7" s="24">
        <f t="shared" si="4"/>
        <v>43.5</v>
      </c>
      <c r="O7" s="25">
        <f t="shared" si="5"/>
        <v>352.17250000000001</v>
      </c>
      <c r="P7" s="23" t="str">
        <f t="shared" si="6"/>
        <v>A</v>
      </c>
      <c r="Q7" s="23" t="str">
        <f t="shared" si="7"/>
        <v>A</v>
      </c>
      <c r="R7" s="23" t="str">
        <f t="shared" si="8"/>
        <v>A</v>
      </c>
      <c r="S7" s="23" t="str">
        <f t="shared" si="8"/>
        <v>C</v>
      </c>
      <c r="T7" s="23" t="str">
        <f t="shared" si="8"/>
        <v>D</v>
      </c>
      <c r="U7" s="32" t="str">
        <f t="shared" si="9"/>
        <v>A</v>
      </c>
      <c r="X7" s="28"/>
      <c r="Y7" s="48"/>
      <c r="Z7" s="38"/>
      <c r="AA7" s="49"/>
      <c r="AB7" s="49"/>
      <c r="AC7" s="49"/>
      <c r="AD7" s="49"/>
      <c r="AE7" s="4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40"/>
      <c r="AR7" s="34"/>
      <c r="AS7" s="34"/>
    </row>
    <row r="8" spans="1:45" s="27" customFormat="1" ht="15" customHeight="1">
      <c r="A8" s="17">
        <v>6</v>
      </c>
      <c r="B8" s="18" t="s">
        <v>22</v>
      </c>
      <c r="C8" s="18">
        <v>2006</v>
      </c>
      <c r="D8" s="19" t="s">
        <v>23</v>
      </c>
      <c r="E8" s="20">
        <v>195</v>
      </c>
      <c r="F8" s="18">
        <v>262</v>
      </c>
      <c r="G8" s="18">
        <v>352</v>
      </c>
      <c r="H8" s="18">
        <v>34</v>
      </c>
      <c r="I8" s="21">
        <v>285</v>
      </c>
      <c r="J8" s="22">
        <f t="shared" si="0"/>
        <v>27</v>
      </c>
      <c r="K8" s="23">
        <f t="shared" si="1"/>
        <v>44.612500000000004</v>
      </c>
      <c r="L8" s="23">
        <f t="shared" si="2"/>
        <v>107.3</v>
      </c>
      <c r="M8" s="23">
        <f t="shared" si="3"/>
        <v>101.5</v>
      </c>
      <c r="N8" s="24">
        <f t="shared" si="4"/>
        <v>65.25</v>
      </c>
      <c r="O8" s="25">
        <f t="shared" si="5"/>
        <v>345.66250000000002</v>
      </c>
      <c r="P8" s="23" t="str">
        <f t="shared" si="6"/>
        <v>C</v>
      </c>
      <c r="Q8" s="23" t="str">
        <f t="shared" si="7"/>
        <v>C</v>
      </c>
      <c r="R8" s="23" t="str">
        <f t="shared" si="8"/>
        <v>A</v>
      </c>
      <c r="S8" s="23" t="str">
        <f t="shared" si="8"/>
        <v>A</v>
      </c>
      <c r="T8" s="23" t="str">
        <f t="shared" si="8"/>
        <v>B</v>
      </c>
      <c r="U8" s="32" t="str">
        <f t="shared" si="9"/>
        <v>A</v>
      </c>
      <c r="V8" s="1"/>
      <c r="X8" s="50"/>
      <c r="Y8" s="48"/>
      <c r="Z8" s="38"/>
      <c r="AA8" s="49"/>
      <c r="AB8" s="49"/>
      <c r="AC8" s="49"/>
      <c r="AD8" s="49"/>
      <c r="AE8" s="4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40"/>
      <c r="AR8" s="34"/>
      <c r="AS8" s="34"/>
    </row>
    <row r="9" spans="1:45" s="27" customFormat="1" ht="15" customHeight="1">
      <c r="A9" s="17">
        <v>7</v>
      </c>
      <c r="B9" s="18" t="s">
        <v>24</v>
      </c>
      <c r="C9" s="18">
        <v>2006</v>
      </c>
      <c r="D9" s="19" t="s">
        <v>23</v>
      </c>
      <c r="E9" s="20">
        <v>202</v>
      </c>
      <c r="F9" s="18">
        <v>270</v>
      </c>
      <c r="G9" s="18">
        <v>352</v>
      </c>
      <c r="H9" s="18">
        <v>25.1</v>
      </c>
      <c r="I9" s="21">
        <v>290</v>
      </c>
      <c r="J9" s="22">
        <f t="shared" si="0"/>
        <v>45.900000000000006</v>
      </c>
      <c r="K9" s="23">
        <f t="shared" si="1"/>
        <v>61.212500000000006</v>
      </c>
      <c r="L9" s="23">
        <f t="shared" si="2"/>
        <v>107.3</v>
      </c>
      <c r="M9" s="23">
        <f t="shared" si="3"/>
        <v>49.88000000000001</v>
      </c>
      <c r="N9" s="24">
        <f t="shared" si="4"/>
        <v>72.5</v>
      </c>
      <c r="O9" s="25">
        <f t="shared" si="5"/>
        <v>336.79250000000002</v>
      </c>
      <c r="P9" s="23" t="str">
        <f t="shared" si="6"/>
        <v>A</v>
      </c>
      <c r="Q9" s="23" t="str">
        <f t="shared" si="7"/>
        <v>A</v>
      </c>
      <c r="R9" s="23" t="str">
        <f t="shared" si="8"/>
        <v>A</v>
      </c>
      <c r="S9" s="23" t="str">
        <f t="shared" si="8"/>
        <v>D</v>
      </c>
      <c r="T9" s="23" t="str">
        <f t="shared" si="8"/>
        <v>B</v>
      </c>
      <c r="U9" s="32" t="str">
        <f t="shared" si="9"/>
        <v>A</v>
      </c>
      <c r="X9" s="36"/>
      <c r="Y9" s="37"/>
      <c r="Z9" s="38"/>
      <c r="AA9" s="36"/>
      <c r="AB9" s="36"/>
      <c r="AC9" s="36"/>
      <c r="AD9" s="36"/>
      <c r="AE9" s="36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40"/>
      <c r="AR9" s="34"/>
      <c r="AS9" s="34"/>
    </row>
    <row r="10" spans="1:45" s="27" customFormat="1" ht="15" customHeight="1">
      <c r="A10" s="17">
        <v>8</v>
      </c>
      <c r="B10" s="41" t="s">
        <v>25</v>
      </c>
      <c r="C10" s="18">
        <v>2005</v>
      </c>
      <c r="D10" s="42" t="s">
        <v>20</v>
      </c>
      <c r="E10" s="43">
        <v>191</v>
      </c>
      <c r="F10" s="41">
        <v>248</v>
      </c>
      <c r="G10" s="41">
        <v>350</v>
      </c>
      <c r="H10" s="41">
        <v>35</v>
      </c>
      <c r="I10" s="42">
        <v>303</v>
      </c>
      <c r="J10" s="43">
        <f t="shared" si="0"/>
        <v>16.200000000000003</v>
      </c>
      <c r="K10" s="41">
        <f t="shared" si="1"/>
        <v>15.562500000000002</v>
      </c>
      <c r="L10" s="41">
        <f t="shared" si="2"/>
        <v>101.5</v>
      </c>
      <c r="M10" s="41">
        <f t="shared" si="3"/>
        <v>107.3</v>
      </c>
      <c r="N10" s="51">
        <f t="shared" si="4"/>
        <v>91.35</v>
      </c>
      <c r="O10" s="52">
        <f t="shared" si="5"/>
        <v>331.91250000000002</v>
      </c>
      <c r="P10" s="41" t="str">
        <f t="shared" si="6"/>
        <v>D</v>
      </c>
      <c r="Q10" s="41" t="str">
        <f t="shared" si="7"/>
        <v>D</v>
      </c>
      <c r="R10" s="41" t="str">
        <f t="shared" si="8"/>
        <v>A</v>
      </c>
      <c r="S10" s="41" t="str">
        <f t="shared" si="8"/>
        <v>A</v>
      </c>
      <c r="T10" s="41" t="str">
        <f t="shared" si="8"/>
        <v>A</v>
      </c>
      <c r="U10" s="53" t="str">
        <f t="shared" si="9"/>
        <v>A</v>
      </c>
      <c r="X10" s="50"/>
      <c r="Y10" s="48"/>
      <c r="Z10" s="38"/>
      <c r="AA10" s="49"/>
      <c r="AB10" s="49"/>
      <c r="AC10" s="49"/>
      <c r="AD10" s="49"/>
      <c r="AE10" s="4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40"/>
      <c r="AR10" s="34"/>
      <c r="AS10" s="34"/>
    </row>
    <row r="11" spans="1:45" s="27" customFormat="1" ht="15" customHeight="1">
      <c r="A11" s="17">
        <v>9</v>
      </c>
      <c r="B11" s="18" t="s">
        <v>26</v>
      </c>
      <c r="C11" s="18">
        <v>2008</v>
      </c>
      <c r="D11" s="19" t="s">
        <v>16</v>
      </c>
      <c r="E11" s="20">
        <v>212</v>
      </c>
      <c r="F11" s="18">
        <v>278</v>
      </c>
      <c r="G11" s="18">
        <v>352</v>
      </c>
      <c r="H11" s="18">
        <v>24.7</v>
      </c>
      <c r="I11" s="21">
        <v>257</v>
      </c>
      <c r="J11" s="22">
        <f t="shared" si="0"/>
        <v>72.900000000000006</v>
      </c>
      <c r="K11" s="23">
        <f t="shared" si="1"/>
        <v>77.8125</v>
      </c>
      <c r="L11" s="23">
        <f t="shared" si="2"/>
        <v>107.3</v>
      </c>
      <c r="M11" s="23">
        <f t="shared" si="3"/>
        <v>47.559999999999995</v>
      </c>
      <c r="N11" s="24">
        <f t="shared" si="4"/>
        <v>24.65</v>
      </c>
      <c r="O11" s="25">
        <f t="shared" si="5"/>
        <v>330.22249999999997</v>
      </c>
      <c r="P11" s="23" t="str">
        <f t="shared" si="6"/>
        <v>A</v>
      </c>
      <c r="Q11" s="23" t="str">
        <f t="shared" si="7"/>
        <v>A</v>
      </c>
      <c r="R11" s="23" t="str">
        <f t="shared" si="8"/>
        <v>A</v>
      </c>
      <c r="S11" s="23" t="str">
        <f t="shared" si="8"/>
        <v>D</v>
      </c>
      <c r="T11" s="23" t="str">
        <f t="shared" si="8"/>
        <v>D</v>
      </c>
      <c r="U11" s="32" t="str">
        <f t="shared" si="9"/>
        <v>A</v>
      </c>
      <c r="X11" s="36"/>
      <c r="Y11" s="37"/>
      <c r="Z11" s="38"/>
      <c r="AA11" s="36"/>
      <c r="AB11" s="36"/>
      <c r="AC11" s="36"/>
      <c r="AD11" s="36"/>
      <c r="AE11" s="36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40"/>
      <c r="AR11" s="34"/>
      <c r="AS11" s="34"/>
    </row>
    <row r="12" spans="1:45" s="27" customFormat="1" ht="15" customHeight="1">
      <c r="A12" s="17">
        <v>10</v>
      </c>
      <c r="B12" s="18" t="s">
        <v>27</v>
      </c>
      <c r="C12" s="18">
        <v>2007</v>
      </c>
      <c r="D12" s="19" t="s">
        <v>28</v>
      </c>
      <c r="E12" s="20">
        <v>203</v>
      </c>
      <c r="F12" s="18">
        <v>270</v>
      </c>
      <c r="G12" s="18">
        <v>346</v>
      </c>
      <c r="H12" s="18">
        <v>27</v>
      </c>
      <c r="I12" s="21">
        <v>278</v>
      </c>
      <c r="J12" s="22">
        <f t="shared" si="0"/>
        <v>48.6</v>
      </c>
      <c r="K12" s="23">
        <f t="shared" si="1"/>
        <v>61.212500000000006</v>
      </c>
      <c r="L12" s="23">
        <f t="shared" si="2"/>
        <v>89.899999999999991</v>
      </c>
      <c r="M12" s="23">
        <f t="shared" si="3"/>
        <v>60.9</v>
      </c>
      <c r="N12" s="24">
        <f t="shared" si="4"/>
        <v>55.1</v>
      </c>
      <c r="O12" s="25">
        <f t="shared" si="5"/>
        <v>315.71249999999998</v>
      </c>
      <c r="P12" s="23" t="str">
        <f t="shared" si="6"/>
        <v>A</v>
      </c>
      <c r="Q12" s="23" t="str">
        <f t="shared" si="7"/>
        <v>A</v>
      </c>
      <c r="R12" s="23" t="str">
        <f t="shared" si="8"/>
        <v>A</v>
      </c>
      <c r="S12" s="23" t="str">
        <f t="shared" si="8"/>
        <v>B</v>
      </c>
      <c r="T12" s="23" t="str">
        <f t="shared" si="8"/>
        <v>C</v>
      </c>
      <c r="U12" s="32" t="str">
        <f t="shared" si="9"/>
        <v>A</v>
      </c>
      <c r="V12" s="1"/>
      <c r="X12" s="28"/>
      <c r="AS12" s="34"/>
    </row>
    <row r="13" spans="1:45" s="27" customFormat="1" ht="15" customHeight="1">
      <c r="A13" s="17">
        <v>11</v>
      </c>
      <c r="B13" s="18" t="s">
        <v>29</v>
      </c>
      <c r="C13" s="18">
        <v>2005</v>
      </c>
      <c r="D13" s="19" t="s">
        <v>16</v>
      </c>
      <c r="E13" s="20">
        <v>196</v>
      </c>
      <c r="F13" s="18">
        <v>260</v>
      </c>
      <c r="G13" s="18">
        <v>348</v>
      </c>
      <c r="H13" s="18">
        <v>29.2</v>
      </c>
      <c r="I13" s="21">
        <v>290</v>
      </c>
      <c r="J13" s="22">
        <f t="shared" si="0"/>
        <v>29.700000000000003</v>
      </c>
      <c r="K13" s="23">
        <f t="shared" si="1"/>
        <v>40.462500000000006</v>
      </c>
      <c r="L13" s="23">
        <f t="shared" si="2"/>
        <v>95.7</v>
      </c>
      <c r="M13" s="23">
        <f t="shared" si="3"/>
        <v>73.66</v>
      </c>
      <c r="N13" s="24">
        <f t="shared" si="4"/>
        <v>72.5</v>
      </c>
      <c r="O13" s="25">
        <f t="shared" si="5"/>
        <v>312.02250000000004</v>
      </c>
      <c r="P13" s="23" t="str">
        <f t="shared" si="6"/>
        <v>C</v>
      </c>
      <c r="Q13" s="23" t="str">
        <f t="shared" si="7"/>
        <v>C</v>
      </c>
      <c r="R13" s="23" t="str">
        <f t="shared" si="8"/>
        <v>A</v>
      </c>
      <c r="S13" s="23" t="str">
        <f t="shared" si="8"/>
        <v>B</v>
      </c>
      <c r="T13" s="23" t="str">
        <f t="shared" si="8"/>
        <v>B</v>
      </c>
      <c r="U13" s="32" t="str">
        <f t="shared" si="9"/>
        <v>A</v>
      </c>
      <c r="AS13" s="34"/>
    </row>
    <row r="14" spans="1:45" s="27" customFormat="1" ht="15" customHeight="1">
      <c r="A14" s="17">
        <v>12</v>
      </c>
      <c r="B14" s="41" t="s">
        <v>30</v>
      </c>
      <c r="C14" s="18">
        <v>2004</v>
      </c>
      <c r="D14" s="42" t="s">
        <v>20</v>
      </c>
      <c r="E14" s="43">
        <v>197</v>
      </c>
      <c r="F14" s="41">
        <v>260</v>
      </c>
      <c r="G14" s="41">
        <v>340</v>
      </c>
      <c r="H14" s="41">
        <v>31</v>
      </c>
      <c r="I14" s="42">
        <v>290</v>
      </c>
      <c r="J14" s="43">
        <f t="shared" si="0"/>
        <v>32.400000000000006</v>
      </c>
      <c r="K14" s="41">
        <f t="shared" si="1"/>
        <v>40.462500000000006</v>
      </c>
      <c r="L14" s="41">
        <f t="shared" si="2"/>
        <v>72.5</v>
      </c>
      <c r="M14" s="41">
        <f t="shared" si="3"/>
        <v>84.1</v>
      </c>
      <c r="N14" s="51">
        <f t="shared" si="4"/>
        <v>72.5</v>
      </c>
      <c r="O14" s="52">
        <f t="shared" si="5"/>
        <v>301.96249999999998</v>
      </c>
      <c r="P14" s="41" t="str">
        <f t="shared" si="6"/>
        <v>B</v>
      </c>
      <c r="Q14" s="41" t="str">
        <f t="shared" si="7"/>
        <v>B</v>
      </c>
      <c r="R14" s="41" t="str">
        <f t="shared" si="8"/>
        <v>B</v>
      </c>
      <c r="S14" s="41" t="str">
        <f t="shared" si="8"/>
        <v>A</v>
      </c>
      <c r="T14" s="41" t="str">
        <f t="shared" si="8"/>
        <v>B</v>
      </c>
      <c r="U14" s="53" t="str">
        <f t="shared" si="9"/>
        <v>A</v>
      </c>
      <c r="X14" s="28"/>
      <c r="Y14" s="48"/>
      <c r="Z14" s="38"/>
      <c r="AA14" s="49"/>
      <c r="AB14" s="49"/>
      <c r="AC14" s="49"/>
      <c r="AD14" s="49"/>
      <c r="AE14" s="4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40"/>
      <c r="AR14" s="34"/>
      <c r="AS14" s="34"/>
    </row>
    <row r="15" spans="1:45" s="27" customFormat="1" ht="15" customHeight="1">
      <c r="A15" s="17">
        <v>13</v>
      </c>
      <c r="B15" s="55" t="s">
        <v>31</v>
      </c>
      <c r="C15" s="18">
        <v>2008</v>
      </c>
      <c r="D15" s="19" t="s">
        <v>28</v>
      </c>
      <c r="E15" s="56">
        <v>201</v>
      </c>
      <c r="F15" s="55">
        <v>263</v>
      </c>
      <c r="G15" s="41">
        <v>348</v>
      </c>
      <c r="H15" s="41">
        <v>26.5</v>
      </c>
      <c r="I15" s="57">
        <v>280</v>
      </c>
      <c r="J15" s="22">
        <f t="shared" si="0"/>
        <v>43.2</v>
      </c>
      <c r="K15" s="23">
        <f t="shared" si="1"/>
        <v>46.687500000000007</v>
      </c>
      <c r="L15" s="23">
        <f t="shared" si="2"/>
        <v>95.7</v>
      </c>
      <c r="M15" s="23">
        <f t="shared" si="3"/>
        <v>58</v>
      </c>
      <c r="N15" s="24">
        <f t="shared" si="4"/>
        <v>58</v>
      </c>
      <c r="O15" s="25">
        <f t="shared" si="5"/>
        <v>301.58750000000003</v>
      </c>
      <c r="P15" s="23" t="str">
        <f t="shared" si="6"/>
        <v>A</v>
      </c>
      <c r="Q15" s="23" t="str">
        <f t="shared" si="7"/>
        <v>A</v>
      </c>
      <c r="R15" s="23" t="str">
        <f t="shared" si="8"/>
        <v>A</v>
      </c>
      <c r="S15" s="23" t="str">
        <f t="shared" si="8"/>
        <v>C</v>
      </c>
      <c r="T15" s="23" t="str">
        <f t="shared" si="8"/>
        <v>C</v>
      </c>
      <c r="U15" s="32" t="str">
        <f t="shared" si="9"/>
        <v>A</v>
      </c>
      <c r="X15" s="28"/>
      <c r="Y15" s="48"/>
      <c r="Z15" s="38"/>
      <c r="AA15" s="49"/>
      <c r="AB15" s="49"/>
      <c r="AC15" s="49"/>
      <c r="AD15" s="49"/>
      <c r="AE15" s="4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40"/>
      <c r="AR15" s="34"/>
      <c r="AS15" s="34"/>
    </row>
    <row r="16" spans="1:45" s="27" customFormat="1" ht="15" customHeight="1">
      <c r="A16" s="17">
        <v>14</v>
      </c>
      <c r="B16" s="41" t="s">
        <v>233</v>
      </c>
      <c r="C16" s="41">
        <v>2004</v>
      </c>
      <c r="D16" s="42" t="s">
        <v>18</v>
      </c>
      <c r="E16" s="43">
        <v>198</v>
      </c>
      <c r="F16" s="41">
        <v>260</v>
      </c>
      <c r="G16" s="41">
        <v>352</v>
      </c>
      <c r="H16" s="41">
        <v>24.4</v>
      </c>
      <c r="I16" s="42">
        <v>289</v>
      </c>
      <c r="J16" s="43">
        <f t="shared" ref="J16:J58" si="10">MAX(0,(E16-185)*5.4)*0.5</f>
        <v>35.1</v>
      </c>
      <c r="K16" s="41">
        <f t="shared" ref="K16:K47" si="11">MAX(0,(F16-240.5)*4.15)*0.5</f>
        <v>40.462500000000006</v>
      </c>
      <c r="L16" s="41">
        <f t="shared" ref="L16:L47" si="12">MAX(0,(G16-315)*2.9)</f>
        <v>107.3</v>
      </c>
      <c r="M16" s="41">
        <f t="shared" ref="M16:M47" si="13">MAX(0,(H16-16.5)*5.8)</f>
        <v>45.819999999999993</v>
      </c>
      <c r="N16" s="42">
        <f t="shared" ref="N16:N47" si="14">MAX(0,(I16-240)*1.45)</f>
        <v>71.05</v>
      </c>
      <c r="O16" s="182">
        <f t="shared" ref="O16:O47" si="15">SUM(J16:N16)</f>
        <v>299.73250000000002</v>
      </c>
      <c r="P16" s="41" t="str">
        <f t="shared" ref="P16:P47" si="16">IF(J16&gt;=80/2,"A",IF(J16&gt;=60/2,"B",IF(J16&gt;=50/2,"C","D")))</f>
        <v>B</v>
      </c>
      <c r="Q16" s="41" t="str">
        <f t="shared" ref="Q16:Q47" si="17">IF(J16&gt;=80/2,"A",IF(J16&gt;=60/2,"B",IF(J16&gt;=50/2,"C","D")))</f>
        <v>B</v>
      </c>
      <c r="R16" s="41" t="str">
        <f t="shared" ref="R16:T19" si="18">IF(L16&gt;=80,"A",IF(L16&gt;=60,"B",IF(L16&gt;=50,"C","D")))</f>
        <v>A</v>
      </c>
      <c r="S16" s="41" t="str">
        <f t="shared" si="18"/>
        <v>D</v>
      </c>
      <c r="T16" s="41" t="str">
        <f t="shared" si="18"/>
        <v>B</v>
      </c>
      <c r="U16" s="53" t="str">
        <f t="shared" ref="U16:U47" si="19">IF(O16&gt;=290,"A",IF(O16&gt;=240,"B",IF(O16&gt;=200,"C","D")))</f>
        <v>A</v>
      </c>
      <c r="X16" s="28"/>
      <c r="Y16" s="48"/>
      <c r="Z16" s="38"/>
      <c r="AA16" s="49"/>
      <c r="AB16" s="49"/>
      <c r="AC16" s="49"/>
      <c r="AD16" s="49"/>
      <c r="AE16" s="4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40"/>
      <c r="AR16" s="34"/>
      <c r="AS16" s="34"/>
    </row>
    <row r="17" spans="1:45" s="27" customFormat="1" ht="15" customHeight="1">
      <c r="A17" s="17">
        <v>15</v>
      </c>
      <c r="B17" s="35" t="s">
        <v>32</v>
      </c>
      <c r="C17" s="18">
        <v>2004</v>
      </c>
      <c r="D17" s="19" t="s">
        <v>14</v>
      </c>
      <c r="E17" s="20">
        <v>194</v>
      </c>
      <c r="F17" s="18">
        <v>260</v>
      </c>
      <c r="G17" s="18">
        <v>346</v>
      </c>
      <c r="H17" s="18">
        <v>30</v>
      </c>
      <c r="I17" s="21">
        <v>285</v>
      </c>
      <c r="J17" s="22">
        <f t="shared" si="10"/>
        <v>24.3</v>
      </c>
      <c r="K17" s="23">
        <f t="shared" si="11"/>
        <v>40.462500000000006</v>
      </c>
      <c r="L17" s="23">
        <f t="shared" si="12"/>
        <v>89.899999999999991</v>
      </c>
      <c r="M17" s="23">
        <f t="shared" si="13"/>
        <v>78.3</v>
      </c>
      <c r="N17" s="24">
        <f t="shared" si="14"/>
        <v>65.25</v>
      </c>
      <c r="O17" s="25">
        <f t="shared" si="15"/>
        <v>298.21249999999998</v>
      </c>
      <c r="P17" s="23" t="str">
        <f t="shared" si="16"/>
        <v>D</v>
      </c>
      <c r="Q17" s="23" t="str">
        <f t="shared" si="17"/>
        <v>D</v>
      </c>
      <c r="R17" s="23" t="str">
        <f t="shared" si="18"/>
        <v>A</v>
      </c>
      <c r="S17" s="23" t="str">
        <f t="shared" si="18"/>
        <v>B</v>
      </c>
      <c r="T17" s="23" t="str">
        <f t="shared" si="18"/>
        <v>B</v>
      </c>
      <c r="U17" s="32" t="str">
        <f t="shared" si="19"/>
        <v>A</v>
      </c>
      <c r="V17" s="1"/>
      <c r="X17" s="28"/>
      <c r="Y17" s="48"/>
      <c r="Z17" s="54"/>
      <c r="AA17" s="49"/>
      <c r="AB17" s="49"/>
      <c r="AC17" s="49"/>
      <c r="AD17" s="49"/>
      <c r="AE17" s="4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40"/>
      <c r="AR17" s="34"/>
      <c r="AS17" s="34"/>
    </row>
    <row r="18" spans="1:45" s="27" customFormat="1" ht="15" customHeight="1">
      <c r="A18" s="17">
        <v>16</v>
      </c>
      <c r="B18" s="41" t="s">
        <v>33</v>
      </c>
      <c r="C18" s="18">
        <v>2007</v>
      </c>
      <c r="D18" s="42" t="s">
        <v>18</v>
      </c>
      <c r="E18" s="43">
        <v>197</v>
      </c>
      <c r="F18" s="41">
        <v>261</v>
      </c>
      <c r="G18" s="41">
        <v>350</v>
      </c>
      <c r="H18" s="41">
        <v>23.7</v>
      </c>
      <c r="I18" s="42">
        <v>294</v>
      </c>
      <c r="J18" s="43">
        <f t="shared" si="10"/>
        <v>32.400000000000006</v>
      </c>
      <c r="K18" s="41">
        <f t="shared" si="11"/>
        <v>42.537500000000001</v>
      </c>
      <c r="L18" s="41">
        <f t="shared" si="12"/>
        <v>101.5</v>
      </c>
      <c r="M18" s="41">
        <f t="shared" si="13"/>
        <v>41.76</v>
      </c>
      <c r="N18" s="51">
        <f t="shared" si="14"/>
        <v>78.3</v>
      </c>
      <c r="O18" s="52">
        <f t="shared" si="15"/>
        <v>296.4975</v>
      </c>
      <c r="P18" s="41" t="str">
        <f t="shared" si="16"/>
        <v>B</v>
      </c>
      <c r="Q18" s="41" t="str">
        <f t="shared" si="17"/>
        <v>B</v>
      </c>
      <c r="R18" s="41" t="str">
        <f t="shared" si="18"/>
        <v>A</v>
      </c>
      <c r="S18" s="41" t="str">
        <f t="shared" si="18"/>
        <v>D</v>
      </c>
      <c r="T18" s="41" t="str">
        <f t="shared" si="18"/>
        <v>B</v>
      </c>
      <c r="U18" s="53" t="str">
        <f t="shared" si="19"/>
        <v>A</v>
      </c>
      <c r="X18" s="28"/>
      <c r="Y18" s="49"/>
      <c r="Z18" s="38"/>
      <c r="AA18" s="49"/>
      <c r="AB18" s="49"/>
      <c r="AC18" s="49"/>
      <c r="AD18" s="49"/>
      <c r="AE18" s="4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67"/>
      <c r="AR18" s="34"/>
      <c r="AS18" s="34"/>
    </row>
    <row r="19" spans="1:45" s="27" customFormat="1" ht="15" customHeight="1" thickBot="1">
      <c r="A19" s="68">
        <v>17</v>
      </c>
      <c r="B19" s="58" t="s">
        <v>34</v>
      </c>
      <c r="C19" s="58">
        <v>2008</v>
      </c>
      <c r="D19" s="59" t="s">
        <v>14</v>
      </c>
      <c r="E19" s="60">
        <v>196</v>
      </c>
      <c r="F19" s="58">
        <v>259</v>
      </c>
      <c r="G19" s="58">
        <v>348</v>
      </c>
      <c r="H19" s="58">
        <v>28.6</v>
      </c>
      <c r="I19" s="61">
        <v>280</v>
      </c>
      <c r="J19" s="62">
        <f t="shared" si="10"/>
        <v>29.700000000000003</v>
      </c>
      <c r="K19" s="63">
        <f t="shared" si="11"/>
        <v>38.387500000000003</v>
      </c>
      <c r="L19" s="63">
        <f t="shared" si="12"/>
        <v>95.7</v>
      </c>
      <c r="M19" s="63">
        <f t="shared" si="13"/>
        <v>70.180000000000007</v>
      </c>
      <c r="N19" s="64">
        <f t="shared" si="14"/>
        <v>58</v>
      </c>
      <c r="O19" s="65">
        <f t="shared" si="15"/>
        <v>291.96750000000003</v>
      </c>
      <c r="P19" s="63" t="str">
        <f t="shared" si="16"/>
        <v>C</v>
      </c>
      <c r="Q19" s="63" t="str">
        <f t="shared" si="17"/>
        <v>C</v>
      </c>
      <c r="R19" s="63" t="str">
        <f t="shared" si="18"/>
        <v>A</v>
      </c>
      <c r="S19" s="63" t="str">
        <f t="shared" si="18"/>
        <v>B</v>
      </c>
      <c r="T19" s="63" t="str">
        <f t="shared" si="18"/>
        <v>C</v>
      </c>
      <c r="U19" s="66" t="str">
        <f t="shared" si="19"/>
        <v>A</v>
      </c>
      <c r="X19" s="79"/>
      <c r="Y19" s="36"/>
      <c r="Z19" s="37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49"/>
      <c r="AL19" s="34"/>
      <c r="AM19" s="34"/>
      <c r="AN19" s="34"/>
      <c r="AO19" s="34"/>
      <c r="AP19" s="34"/>
      <c r="AQ19" s="34"/>
      <c r="AR19" s="34"/>
      <c r="AS19" s="34"/>
    </row>
    <row r="20" spans="1:45" s="27" customFormat="1" ht="15" customHeight="1" thickTop="1">
      <c r="A20" s="68">
        <v>18</v>
      </c>
      <c r="B20" s="69" t="s">
        <v>35</v>
      </c>
      <c r="C20" s="70">
        <v>2006</v>
      </c>
      <c r="D20" s="71" t="s">
        <v>36</v>
      </c>
      <c r="E20" s="72">
        <v>197</v>
      </c>
      <c r="F20" s="70">
        <v>257</v>
      </c>
      <c r="G20" s="70">
        <v>346</v>
      </c>
      <c r="H20" s="70">
        <v>27.6</v>
      </c>
      <c r="I20" s="73">
        <v>283</v>
      </c>
      <c r="J20" s="74">
        <f t="shared" si="10"/>
        <v>32.400000000000006</v>
      </c>
      <c r="K20" s="75">
        <f t="shared" si="11"/>
        <v>34.237500000000004</v>
      </c>
      <c r="L20" s="75">
        <f t="shared" si="12"/>
        <v>89.899999999999991</v>
      </c>
      <c r="M20" s="75">
        <f t="shared" si="13"/>
        <v>64.38000000000001</v>
      </c>
      <c r="N20" s="76">
        <f t="shared" si="14"/>
        <v>62.35</v>
      </c>
      <c r="O20" s="77">
        <f t="shared" si="15"/>
        <v>283.26750000000004</v>
      </c>
      <c r="P20" s="75" t="str">
        <f t="shared" si="16"/>
        <v>B</v>
      </c>
      <c r="Q20" s="75" t="str">
        <f t="shared" si="17"/>
        <v>B</v>
      </c>
      <c r="R20" s="75" t="str">
        <f t="shared" ref="R20:T32" si="20">IF(L20&gt;=80,"A",IF(L20&gt;=60,"B",IF(L20&gt;=50,"C","D")))</f>
        <v>A</v>
      </c>
      <c r="S20" s="75" t="str">
        <f t="shared" si="20"/>
        <v>B</v>
      </c>
      <c r="T20" s="75" t="str">
        <f t="shared" si="20"/>
        <v>B</v>
      </c>
      <c r="U20" s="78" t="str">
        <f t="shared" si="19"/>
        <v>B</v>
      </c>
      <c r="X20" s="79"/>
      <c r="Y20" s="36"/>
      <c r="Z20" s="37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49"/>
      <c r="AL20" s="34"/>
      <c r="AM20" s="34"/>
      <c r="AN20" s="34"/>
      <c r="AO20" s="34"/>
      <c r="AP20" s="34"/>
      <c r="AQ20" s="34"/>
      <c r="AR20" s="34"/>
      <c r="AS20" s="34"/>
    </row>
    <row r="21" spans="1:45" s="27" customFormat="1" ht="15" customHeight="1">
      <c r="A21" s="68">
        <v>19</v>
      </c>
      <c r="B21" s="80" t="s">
        <v>37</v>
      </c>
      <c r="C21" s="81">
        <v>2008</v>
      </c>
      <c r="D21" s="82" t="s">
        <v>18</v>
      </c>
      <c r="E21" s="83">
        <v>190</v>
      </c>
      <c r="F21" s="81">
        <v>251</v>
      </c>
      <c r="G21" s="81">
        <v>348</v>
      </c>
      <c r="H21" s="81">
        <v>30.5</v>
      </c>
      <c r="I21" s="84">
        <v>288</v>
      </c>
      <c r="J21" s="85">
        <f t="shared" si="10"/>
        <v>13.5</v>
      </c>
      <c r="K21" s="86">
        <f t="shared" si="11"/>
        <v>21.787500000000001</v>
      </c>
      <c r="L21" s="86">
        <f t="shared" si="12"/>
        <v>95.7</v>
      </c>
      <c r="M21" s="86">
        <f t="shared" si="13"/>
        <v>81.2</v>
      </c>
      <c r="N21" s="87">
        <f t="shared" si="14"/>
        <v>69.599999999999994</v>
      </c>
      <c r="O21" s="25">
        <f t="shared" si="15"/>
        <v>281.78750000000002</v>
      </c>
      <c r="P21" s="86" t="str">
        <f t="shared" si="16"/>
        <v>D</v>
      </c>
      <c r="Q21" s="86" t="str">
        <f t="shared" si="17"/>
        <v>D</v>
      </c>
      <c r="R21" s="86" t="str">
        <f t="shared" si="20"/>
        <v>A</v>
      </c>
      <c r="S21" s="86" t="str">
        <f t="shared" si="20"/>
        <v>A</v>
      </c>
      <c r="T21" s="86" t="str">
        <f t="shared" si="20"/>
        <v>B</v>
      </c>
      <c r="U21" s="32" t="str">
        <f t="shared" si="19"/>
        <v>B</v>
      </c>
      <c r="X21" s="79"/>
      <c r="Y21" s="28"/>
      <c r="Z21" s="33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49"/>
      <c r="AL21" s="34"/>
      <c r="AM21" s="34"/>
      <c r="AN21" s="34"/>
      <c r="AO21" s="34"/>
      <c r="AP21" s="34"/>
      <c r="AQ21" s="34"/>
      <c r="AR21" s="34"/>
      <c r="AS21" s="34"/>
    </row>
    <row r="22" spans="1:45" s="27" customFormat="1" ht="15" customHeight="1">
      <c r="A22" s="92">
        <v>20</v>
      </c>
      <c r="B22" s="88" t="s">
        <v>38</v>
      </c>
      <c r="C22" s="81">
        <v>2005</v>
      </c>
      <c r="D22" s="89" t="s">
        <v>14</v>
      </c>
      <c r="E22" s="90">
        <v>198</v>
      </c>
      <c r="F22" s="88">
        <v>261</v>
      </c>
      <c r="G22" s="88">
        <v>336</v>
      </c>
      <c r="H22" s="88">
        <v>27.2</v>
      </c>
      <c r="I22" s="89">
        <v>291</v>
      </c>
      <c r="J22" s="90">
        <f t="shared" si="10"/>
        <v>35.1</v>
      </c>
      <c r="K22" s="88">
        <f t="shared" si="11"/>
        <v>42.537500000000001</v>
      </c>
      <c r="L22" s="88">
        <f t="shared" si="12"/>
        <v>60.9</v>
      </c>
      <c r="M22" s="88">
        <f t="shared" si="13"/>
        <v>62.059999999999995</v>
      </c>
      <c r="N22" s="91">
        <f t="shared" si="14"/>
        <v>73.95</v>
      </c>
      <c r="O22" s="52">
        <f t="shared" si="15"/>
        <v>274.54750000000001</v>
      </c>
      <c r="P22" s="88" t="str">
        <f t="shared" si="16"/>
        <v>B</v>
      </c>
      <c r="Q22" s="88" t="str">
        <f t="shared" si="17"/>
        <v>B</v>
      </c>
      <c r="R22" s="88" t="str">
        <f t="shared" si="20"/>
        <v>B</v>
      </c>
      <c r="S22" s="88" t="str">
        <f t="shared" si="20"/>
        <v>B</v>
      </c>
      <c r="T22" s="88" t="str">
        <f t="shared" si="20"/>
        <v>B</v>
      </c>
      <c r="U22" s="53" t="str">
        <f t="shared" si="19"/>
        <v>B</v>
      </c>
      <c r="V22" s="1"/>
      <c r="X22" s="93"/>
      <c r="Y22" s="29"/>
      <c r="Z22" s="38"/>
      <c r="AA22" s="30"/>
      <c r="AB22" s="30"/>
      <c r="AC22" s="30"/>
      <c r="AD22" s="94"/>
      <c r="AE22" s="94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67"/>
      <c r="AR22" s="34"/>
      <c r="AS22" s="34"/>
    </row>
    <row r="23" spans="1:45" s="27" customFormat="1" ht="15" customHeight="1">
      <c r="A23" s="68">
        <v>21</v>
      </c>
      <c r="B23" s="88" t="s">
        <v>39</v>
      </c>
      <c r="C23" s="81">
        <v>2004</v>
      </c>
      <c r="D23" s="89" t="s">
        <v>20</v>
      </c>
      <c r="E23" s="90">
        <v>195</v>
      </c>
      <c r="F23" s="88">
        <v>256</v>
      </c>
      <c r="G23" s="88">
        <v>344</v>
      </c>
      <c r="H23" s="88">
        <v>29.3</v>
      </c>
      <c r="I23" s="89">
        <v>279</v>
      </c>
      <c r="J23" s="85">
        <f t="shared" si="10"/>
        <v>27</v>
      </c>
      <c r="K23" s="86">
        <f t="shared" si="11"/>
        <v>32.162500000000001</v>
      </c>
      <c r="L23" s="86">
        <f t="shared" si="12"/>
        <v>84.1</v>
      </c>
      <c r="M23" s="86">
        <f t="shared" si="13"/>
        <v>74.239999999999995</v>
      </c>
      <c r="N23" s="87">
        <f t="shared" si="14"/>
        <v>56.55</v>
      </c>
      <c r="O23" s="25">
        <f t="shared" si="15"/>
        <v>274.05250000000001</v>
      </c>
      <c r="P23" s="86" t="str">
        <f t="shared" si="16"/>
        <v>C</v>
      </c>
      <c r="Q23" s="86" t="str">
        <f t="shared" si="17"/>
        <v>C</v>
      </c>
      <c r="R23" s="86" t="str">
        <f t="shared" si="20"/>
        <v>A</v>
      </c>
      <c r="S23" s="86" t="str">
        <f t="shared" si="20"/>
        <v>B</v>
      </c>
      <c r="T23" s="86" t="str">
        <f t="shared" si="20"/>
        <v>C</v>
      </c>
      <c r="U23" s="32" t="str">
        <f t="shared" si="19"/>
        <v>B</v>
      </c>
      <c r="X23" s="44"/>
      <c r="Y23" s="45"/>
      <c r="Z23" s="54"/>
      <c r="AA23" s="36"/>
      <c r="AB23" s="36"/>
      <c r="AC23" s="36"/>
      <c r="AD23" s="36"/>
      <c r="AE23" s="36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67"/>
      <c r="AR23" s="34"/>
      <c r="AS23" s="34"/>
    </row>
    <row r="24" spans="1:45" s="27" customFormat="1" ht="15" customHeight="1">
      <c r="A24" s="68">
        <v>22</v>
      </c>
      <c r="B24" s="81" t="s">
        <v>40</v>
      </c>
      <c r="C24" s="81">
        <v>2005</v>
      </c>
      <c r="D24" s="82" t="s">
        <v>16</v>
      </c>
      <c r="E24" s="83">
        <v>198</v>
      </c>
      <c r="F24" s="81">
        <v>257</v>
      </c>
      <c r="G24" s="81">
        <v>340</v>
      </c>
      <c r="H24" s="81">
        <v>29.4</v>
      </c>
      <c r="I24" s="84">
        <v>278</v>
      </c>
      <c r="J24" s="85">
        <f t="shared" si="10"/>
        <v>35.1</v>
      </c>
      <c r="K24" s="86">
        <f t="shared" si="11"/>
        <v>34.237500000000004</v>
      </c>
      <c r="L24" s="86">
        <f t="shared" si="12"/>
        <v>72.5</v>
      </c>
      <c r="M24" s="86">
        <f t="shared" si="13"/>
        <v>74.819999999999993</v>
      </c>
      <c r="N24" s="87">
        <f t="shared" si="14"/>
        <v>55.1</v>
      </c>
      <c r="O24" s="25">
        <f t="shared" si="15"/>
        <v>271.75749999999999</v>
      </c>
      <c r="P24" s="86" t="str">
        <f t="shared" si="16"/>
        <v>B</v>
      </c>
      <c r="Q24" s="86" t="str">
        <f t="shared" si="17"/>
        <v>B</v>
      </c>
      <c r="R24" s="86" t="str">
        <f t="shared" si="20"/>
        <v>B</v>
      </c>
      <c r="S24" s="86" t="str">
        <f t="shared" si="20"/>
        <v>B</v>
      </c>
      <c r="T24" s="86" t="str">
        <f t="shared" si="20"/>
        <v>C</v>
      </c>
      <c r="U24" s="32" t="str">
        <f t="shared" si="19"/>
        <v>B</v>
      </c>
      <c r="X24" s="28"/>
      <c r="Y24" s="33"/>
      <c r="Z24" s="38"/>
      <c r="AA24" s="28"/>
      <c r="AB24" s="28"/>
      <c r="AC24" s="28"/>
      <c r="AD24" s="28"/>
      <c r="AE24" s="28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67"/>
      <c r="AR24" s="34"/>
      <c r="AS24" s="34"/>
    </row>
    <row r="25" spans="1:45" s="27" customFormat="1" ht="15" customHeight="1">
      <c r="A25" s="68">
        <v>23</v>
      </c>
      <c r="B25" s="81" t="s">
        <v>41</v>
      </c>
      <c r="C25" s="81">
        <v>2004</v>
      </c>
      <c r="D25" s="89" t="s">
        <v>42</v>
      </c>
      <c r="E25" s="83">
        <v>194</v>
      </c>
      <c r="F25" s="81">
        <v>252</v>
      </c>
      <c r="G25" s="81">
        <v>338</v>
      </c>
      <c r="H25" s="81">
        <v>27.3</v>
      </c>
      <c r="I25" s="84">
        <v>304</v>
      </c>
      <c r="J25" s="85">
        <f t="shared" si="10"/>
        <v>24.3</v>
      </c>
      <c r="K25" s="86">
        <f t="shared" si="11"/>
        <v>23.862500000000001</v>
      </c>
      <c r="L25" s="86">
        <f t="shared" si="12"/>
        <v>66.7</v>
      </c>
      <c r="M25" s="86">
        <f t="shared" si="13"/>
        <v>62.64</v>
      </c>
      <c r="N25" s="87">
        <f t="shared" si="14"/>
        <v>92.8</v>
      </c>
      <c r="O25" s="25">
        <f t="shared" si="15"/>
        <v>270.30250000000001</v>
      </c>
      <c r="P25" s="86" t="str">
        <f t="shared" si="16"/>
        <v>D</v>
      </c>
      <c r="Q25" s="86" t="str">
        <f t="shared" si="17"/>
        <v>D</v>
      </c>
      <c r="R25" s="86" t="str">
        <f t="shared" si="20"/>
        <v>B</v>
      </c>
      <c r="S25" s="86" t="str">
        <f t="shared" si="20"/>
        <v>B</v>
      </c>
      <c r="T25" s="86" t="str">
        <f t="shared" si="20"/>
        <v>A</v>
      </c>
      <c r="U25" s="32" t="str">
        <f t="shared" si="19"/>
        <v>B</v>
      </c>
      <c r="V25" s="1"/>
      <c r="X25" s="28"/>
      <c r="Y25" s="48"/>
      <c r="Z25" s="38"/>
      <c r="AA25" s="49"/>
      <c r="AB25" s="49"/>
      <c r="AC25" s="49"/>
      <c r="AD25" s="49"/>
      <c r="AE25" s="4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67"/>
      <c r="AR25" s="34"/>
      <c r="AS25" s="34"/>
    </row>
    <row r="26" spans="1:45" s="27" customFormat="1" ht="15" customHeight="1">
      <c r="A26" s="68">
        <v>24</v>
      </c>
      <c r="B26" s="88" t="s">
        <v>43</v>
      </c>
      <c r="C26" s="81">
        <v>2009</v>
      </c>
      <c r="D26" s="89" t="s">
        <v>44</v>
      </c>
      <c r="E26" s="90">
        <v>207</v>
      </c>
      <c r="F26" s="88">
        <v>270</v>
      </c>
      <c r="G26" s="88">
        <v>336</v>
      </c>
      <c r="H26" s="88">
        <v>25.3</v>
      </c>
      <c r="I26" s="89">
        <v>266</v>
      </c>
      <c r="J26" s="85">
        <f t="shared" si="10"/>
        <v>59.400000000000006</v>
      </c>
      <c r="K26" s="86">
        <f t="shared" si="11"/>
        <v>61.212500000000006</v>
      </c>
      <c r="L26" s="86">
        <f t="shared" si="12"/>
        <v>60.9</v>
      </c>
      <c r="M26" s="86">
        <f t="shared" si="13"/>
        <v>51.04</v>
      </c>
      <c r="N26" s="87">
        <f t="shared" si="14"/>
        <v>37.699999999999996</v>
      </c>
      <c r="O26" s="25">
        <f t="shared" si="15"/>
        <v>270.2525</v>
      </c>
      <c r="P26" s="86" t="str">
        <f t="shared" si="16"/>
        <v>A</v>
      </c>
      <c r="Q26" s="86" t="str">
        <f t="shared" si="17"/>
        <v>A</v>
      </c>
      <c r="R26" s="86" t="str">
        <f t="shared" si="20"/>
        <v>B</v>
      </c>
      <c r="S26" s="86" t="str">
        <f t="shared" si="20"/>
        <v>C</v>
      </c>
      <c r="T26" s="86" t="str">
        <f t="shared" si="20"/>
        <v>D</v>
      </c>
      <c r="U26" s="32" t="str">
        <f t="shared" si="19"/>
        <v>B</v>
      </c>
      <c r="V26" s="1"/>
      <c r="X26" s="28"/>
      <c r="Y26" s="29"/>
      <c r="Z26" s="38"/>
      <c r="AA26" s="30"/>
      <c r="AB26" s="30"/>
      <c r="AC26" s="30"/>
      <c r="AD26" s="30"/>
      <c r="AE26" s="30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67"/>
      <c r="AR26" s="34"/>
      <c r="AS26" s="34"/>
    </row>
    <row r="27" spans="1:45" s="27" customFormat="1" ht="15" customHeight="1">
      <c r="A27" s="68">
        <v>25</v>
      </c>
      <c r="B27" s="81" t="s">
        <v>45</v>
      </c>
      <c r="C27" s="81">
        <v>2006</v>
      </c>
      <c r="D27" s="82" t="s">
        <v>23</v>
      </c>
      <c r="E27" s="83">
        <v>192</v>
      </c>
      <c r="F27" s="81">
        <v>253</v>
      </c>
      <c r="G27" s="81">
        <v>342</v>
      </c>
      <c r="H27" s="81">
        <v>26.4</v>
      </c>
      <c r="I27" s="84">
        <v>301</v>
      </c>
      <c r="J27" s="85">
        <f t="shared" si="10"/>
        <v>18.900000000000002</v>
      </c>
      <c r="K27" s="86">
        <f t="shared" si="11"/>
        <v>25.937500000000004</v>
      </c>
      <c r="L27" s="86">
        <f t="shared" si="12"/>
        <v>78.3</v>
      </c>
      <c r="M27" s="86">
        <f t="shared" si="13"/>
        <v>57.419999999999987</v>
      </c>
      <c r="N27" s="87">
        <f t="shared" si="14"/>
        <v>88.45</v>
      </c>
      <c r="O27" s="25">
        <f t="shared" si="15"/>
        <v>269.00749999999999</v>
      </c>
      <c r="P27" s="86" t="str">
        <f t="shared" si="16"/>
        <v>D</v>
      </c>
      <c r="Q27" s="86" t="str">
        <f t="shared" si="17"/>
        <v>D</v>
      </c>
      <c r="R27" s="86" t="str">
        <f t="shared" si="20"/>
        <v>B</v>
      </c>
      <c r="S27" s="86" t="str">
        <f t="shared" si="20"/>
        <v>C</v>
      </c>
      <c r="T27" s="86" t="str">
        <f t="shared" si="20"/>
        <v>A</v>
      </c>
      <c r="U27" s="32" t="str">
        <f t="shared" si="19"/>
        <v>B</v>
      </c>
      <c r="V27" s="1"/>
      <c r="X27" s="28"/>
      <c r="Y27" s="48"/>
      <c r="Z27" s="54"/>
      <c r="AA27" s="49"/>
      <c r="AB27" s="49"/>
      <c r="AC27" s="49"/>
      <c r="AD27" s="49"/>
      <c r="AE27" s="4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40"/>
      <c r="AR27" s="34"/>
      <c r="AS27" s="34"/>
    </row>
    <row r="28" spans="1:45" s="27" customFormat="1" ht="15" customHeight="1">
      <c r="A28" s="68">
        <v>26</v>
      </c>
      <c r="B28" s="81" t="s">
        <v>46</v>
      </c>
      <c r="C28" s="81">
        <v>2006</v>
      </c>
      <c r="D28" s="82" t="s">
        <v>36</v>
      </c>
      <c r="E28" s="83">
        <v>202</v>
      </c>
      <c r="F28" s="81">
        <v>259</v>
      </c>
      <c r="G28" s="81">
        <v>338</v>
      </c>
      <c r="H28" s="81">
        <v>27.3</v>
      </c>
      <c r="I28" s="84">
        <v>277</v>
      </c>
      <c r="J28" s="85">
        <f t="shared" si="10"/>
        <v>45.900000000000006</v>
      </c>
      <c r="K28" s="86">
        <f t="shared" si="11"/>
        <v>38.387500000000003</v>
      </c>
      <c r="L28" s="86">
        <f t="shared" si="12"/>
        <v>66.7</v>
      </c>
      <c r="M28" s="86">
        <f t="shared" si="13"/>
        <v>62.64</v>
      </c>
      <c r="N28" s="87">
        <f t="shared" si="14"/>
        <v>53.65</v>
      </c>
      <c r="O28" s="25">
        <f t="shared" si="15"/>
        <v>267.27749999999997</v>
      </c>
      <c r="P28" s="86" t="str">
        <f t="shared" si="16"/>
        <v>A</v>
      </c>
      <c r="Q28" s="86" t="str">
        <f t="shared" si="17"/>
        <v>A</v>
      </c>
      <c r="R28" s="86" t="str">
        <f t="shared" si="20"/>
        <v>B</v>
      </c>
      <c r="S28" s="86" t="str">
        <f t="shared" si="20"/>
        <v>B</v>
      </c>
      <c r="T28" s="86" t="str">
        <f t="shared" si="20"/>
        <v>C</v>
      </c>
      <c r="U28" s="32" t="str">
        <f t="shared" si="19"/>
        <v>B</v>
      </c>
      <c r="X28" s="28"/>
      <c r="Y28" s="33"/>
      <c r="Z28" s="38"/>
      <c r="AA28" s="28"/>
      <c r="AB28" s="28"/>
      <c r="AC28" s="28"/>
      <c r="AD28" s="28"/>
      <c r="AE28" s="28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67"/>
      <c r="AR28" s="34"/>
      <c r="AS28" s="34"/>
    </row>
    <row r="29" spans="1:45" s="27" customFormat="1" ht="15" customHeight="1">
      <c r="A29" s="68">
        <v>27</v>
      </c>
      <c r="B29" s="81" t="s">
        <v>47</v>
      </c>
      <c r="C29" s="81">
        <v>2007</v>
      </c>
      <c r="D29" s="82" t="s">
        <v>48</v>
      </c>
      <c r="E29" s="83">
        <v>202</v>
      </c>
      <c r="F29" s="81">
        <v>258</v>
      </c>
      <c r="G29" s="81">
        <v>342</v>
      </c>
      <c r="H29" s="81">
        <v>27</v>
      </c>
      <c r="I29" s="84">
        <v>269</v>
      </c>
      <c r="J29" s="85">
        <f t="shared" si="10"/>
        <v>45.900000000000006</v>
      </c>
      <c r="K29" s="86">
        <f t="shared" si="11"/>
        <v>36.3125</v>
      </c>
      <c r="L29" s="86">
        <f t="shared" si="12"/>
        <v>78.3</v>
      </c>
      <c r="M29" s="86">
        <f t="shared" si="13"/>
        <v>60.9</v>
      </c>
      <c r="N29" s="87">
        <f t="shared" si="14"/>
        <v>42.05</v>
      </c>
      <c r="O29" s="25">
        <f t="shared" si="15"/>
        <v>263.46249999999998</v>
      </c>
      <c r="P29" s="86" t="str">
        <f t="shared" si="16"/>
        <v>A</v>
      </c>
      <c r="Q29" s="86" t="str">
        <f t="shared" si="17"/>
        <v>A</v>
      </c>
      <c r="R29" s="86" t="str">
        <f t="shared" si="20"/>
        <v>B</v>
      </c>
      <c r="S29" s="86" t="str">
        <f t="shared" si="20"/>
        <v>B</v>
      </c>
      <c r="T29" s="86" t="str">
        <f t="shared" si="20"/>
        <v>D</v>
      </c>
      <c r="U29" s="32" t="str">
        <f t="shared" si="19"/>
        <v>B</v>
      </c>
      <c r="X29" s="50"/>
      <c r="Y29" s="48"/>
      <c r="Z29" s="38"/>
      <c r="AA29" s="49"/>
      <c r="AB29" s="49"/>
      <c r="AC29" s="49"/>
      <c r="AD29" s="49"/>
      <c r="AE29" s="4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67"/>
      <c r="AR29" s="34"/>
      <c r="AS29" s="34"/>
    </row>
    <row r="30" spans="1:45" s="27" customFormat="1" ht="15" customHeight="1">
      <c r="A30" s="68">
        <v>28</v>
      </c>
      <c r="B30" s="88" t="s">
        <v>49</v>
      </c>
      <c r="C30" s="81">
        <v>2008</v>
      </c>
      <c r="D30" s="89" t="s">
        <v>20</v>
      </c>
      <c r="E30" s="90">
        <v>197</v>
      </c>
      <c r="F30" s="88">
        <v>259</v>
      </c>
      <c r="G30" s="88">
        <v>340</v>
      </c>
      <c r="H30" s="88">
        <v>25.4</v>
      </c>
      <c r="I30" s="89">
        <v>285</v>
      </c>
      <c r="J30" s="90">
        <f t="shared" si="10"/>
        <v>32.400000000000006</v>
      </c>
      <c r="K30" s="88">
        <f t="shared" si="11"/>
        <v>38.387500000000003</v>
      </c>
      <c r="L30" s="88">
        <f t="shared" si="12"/>
        <v>72.5</v>
      </c>
      <c r="M30" s="88">
        <f t="shared" si="13"/>
        <v>51.61999999999999</v>
      </c>
      <c r="N30" s="91">
        <f t="shared" si="14"/>
        <v>65.25</v>
      </c>
      <c r="O30" s="52">
        <f t="shared" si="15"/>
        <v>260.15750000000003</v>
      </c>
      <c r="P30" s="88" t="str">
        <f t="shared" si="16"/>
        <v>B</v>
      </c>
      <c r="Q30" s="88" t="str">
        <f t="shared" si="17"/>
        <v>B</v>
      </c>
      <c r="R30" s="88" t="str">
        <f t="shared" si="20"/>
        <v>B</v>
      </c>
      <c r="S30" s="88" t="str">
        <f t="shared" si="20"/>
        <v>C</v>
      </c>
      <c r="T30" s="88" t="str">
        <f t="shared" si="20"/>
        <v>B</v>
      </c>
      <c r="U30" s="53" t="str">
        <f t="shared" si="19"/>
        <v>B</v>
      </c>
      <c r="X30" s="28"/>
      <c r="Y30" s="48"/>
      <c r="Z30" s="38"/>
      <c r="AA30" s="49"/>
      <c r="AB30" s="49"/>
      <c r="AC30" s="49"/>
      <c r="AD30" s="49"/>
      <c r="AE30" s="4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67"/>
      <c r="AR30" s="34"/>
      <c r="AS30" s="34"/>
    </row>
    <row r="31" spans="1:45" s="27" customFormat="1" ht="15" customHeight="1">
      <c r="A31" s="68">
        <v>29</v>
      </c>
      <c r="B31" s="81" t="s">
        <v>50</v>
      </c>
      <c r="C31" s="81">
        <v>2004</v>
      </c>
      <c r="D31" s="82" t="s">
        <v>51</v>
      </c>
      <c r="E31" s="83">
        <v>193</v>
      </c>
      <c r="F31" s="81">
        <v>249</v>
      </c>
      <c r="G31" s="81">
        <v>340</v>
      </c>
      <c r="H31" s="81">
        <v>28.4</v>
      </c>
      <c r="I31" s="84">
        <v>293</v>
      </c>
      <c r="J31" s="85">
        <f t="shared" si="10"/>
        <v>21.6</v>
      </c>
      <c r="K31" s="86">
        <f t="shared" si="11"/>
        <v>17.637500000000003</v>
      </c>
      <c r="L31" s="86">
        <f t="shared" si="12"/>
        <v>72.5</v>
      </c>
      <c r="M31" s="86">
        <f t="shared" si="13"/>
        <v>69.02</v>
      </c>
      <c r="N31" s="87">
        <f t="shared" si="14"/>
        <v>76.849999999999994</v>
      </c>
      <c r="O31" s="25">
        <f t="shared" si="15"/>
        <v>257.60749999999996</v>
      </c>
      <c r="P31" s="86" t="str">
        <f t="shared" si="16"/>
        <v>D</v>
      </c>
      <c r="Q31" s="86" t="str">
        <f t="shared" si="17"/>
        <v>D</v>
      </c>
      <c r="R31" s="86" t="str">
        <f t="shared" si="20"/>
        <v>B</v>
      </c>
      <c r="S31" s="86" t="str">
        <f t="shared" si="20"/>
        <v>B</v>
      </c>
      <c r="T31" s="86" t="str">
        <f t="shared" si="20"/>
        <v>B</v>
      </c>
      <c r="U31" s="32" t="str">
        <f t="shared" si="19"/>
        <v>B</v>
      </c>
      <c r="W31" s="1"/>
      <c r="X31" s="28"/>
      <c r="Y31" s="48"/>
      <c r="Z31" s="38"/>
      <c r="AA31" s="49"/>
      <c r="AB31" s="49"/>
      <c r="AC31" s="49"/>
      <c r="AD31" s="49"/>
      <c r="AE31" s="4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67"/>
      <c r="AR31" s="34"/>
      <c r="AS31" s="34"/>
    </row>
    <row r="32" spans="1:45" s="27" customFormat="1" ht="15" customHeight="1">
      <c r="A32" s="68">
        <v>30</v>
      </c>
      <c r="B32" s="81" t="s">
        <v>52</v>
      </c>
      <c r="C32" s="81">
        <v>2004</v>
      </c>
      <c r="D32" s="82" t="s">
        <v>16</v>
      </c>
      <c r="E32" s="83">
        <v>200</v>
      </c>
      <c r="F32" s="81">
        <v>259</v>
      </c>
      <c r="G32" s="81">
        <v>344</v>
      </c>
      <c r="H32" s="81">
        <v>23.5</v>
      </c>
      <c r="I32" s="84">
        <v>274</v>
      </c>
      <c r="J32" s="85">
        <f t="shared" si="10"/>
        <v>40.5</v>
      </c>
      <c r="K32" s="86">
        <f t="shared" si="11"/>
        <v>38.387500000000003</v>
      </c>
      <c r="L32" s="86">
        <f t="shared" si="12"/>
        <v>84.1</v>
      </c>
      <c r="M32" s="86">
        <f t="shared" si="13"/>
        <v>40.6</v>
      </c>
      <c r="N32" s="87">
        <f t="shared" si="14"/>
        <v>49.3</v>
      </c>
      <c r="O32" s="25">
        <f t="shared" si="15"/>
        <v>252.88749999999999</v>
      </c>
      <c r="P32" s="86" t="str">
        <f t="shared" si="16"/>
        <v>A</v>
      </c>
      <c r="Q32" s="86" t="str">
        <f t="shared" si="17"/>
        <v>A</v>
      </c>
      <c r="R32" s="86" t="str">
        <f t="shared" si="20"/>
        <v>A</v>
      </c>
      <c r="S32" s="86" t="str">
        <f t="shared" si="20"/>
        <v>D</v>
      </c>
      <c r="T32" s="86" t="str">
        <f t="shared" si="20"/>
        <v>D</v>
      </c>
      <c r="U32" s="32" t="str">
        <f t="shared" si="19"/>
        <v>B</v>
      </c>
      <c r="W32" s="1"/>
      <c r="X32" s="28"/>
      <c r="Y32" s="33"/>
      <c r="Z32" s="54"/>
      <c r="AA32" s="28"/>
      <c r="AB32" s="28"/>
      <c r="AC32" s="28"/>
      <c r="AD32" s="28"/>
      <c r="AE32" s="28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67"/>
      <c r="AR32" s="34"/>
      <c r="AS32" s="34"/>
    </row>
    <row r="33" spans="1:45" s="27" customFormat="1" ht="15" customHeight="1">
      <c r="A33" s="68">
        <v>31</v>
      </c>
      <c r="B33" s="41" t="s">
        <v>234</v>
      </c>
      <c r="C33" s="41">
        <v>2004</v>
      </c>
      <c r="D33" s="42" t="s">
        <v>18</v>
      </c>
      <c r="E33" s="43">
        <v>192</v>
      </c>
      <c r="F33" s="41">
        <v>251</v>
      </c>
      <c r="G33" s="41">
        <v>336</v>
      </c>
      <c r="H33" s="41">
        <v>26</v>
      </c>
      <c r="I33" s="42">
        <v>305</v>
      </c>
      <c r="J33" s="43">
        <f t="shared" si="10"/>
        <v>18.900000000000002</v>
      </c>
      <c r="K33" s="41">
        <f t="shared" si="11"/>
        <v>21.787500000000001</v>
      </c>
      <c r="L33" s="41">
        <f t="shared" si="12"/>
        <v>60.9</v>
      </c>
      <c r="M33" s="41">
        <f t="shared" si="13"/>
        <v>55.1</v>
      </c>
      <c r="N33" s="42">
        <f t="shared" si="14"/>
        <v>94.25</v>
      </c>
      <c r="O33" s="43">
        <f t="shared" si="15"/>
        <v>250.9375</v>
      </c>
      <c r="P33" s="41" t="str">
        <f t="shared" si="16"/>
        <v>D</v>
      </c>
      <c r="Q33" s="41" t="str">
        <f t="shared" si="17"/>
        <v>D</v>
      </c>
      <c r="R33" s="41" t="str">
        <f t="shared" ref="R33:R52" si="21">IF(L33&gt;=80,"A",IF(L33&gt;=60,"B",IF(L33&gt;=50,"C","D")))</f>
        <v>B</v>
      </c>
      <c r="S33" s="41" t="str">
        <f t="shared" ref="S33:S52" si="22">IF(M33&gt;=80,"A",IF(M33&gt;=60,"B",IF(M33&gt;=50,"C","D")))</f>
        <v>C</v>
      </c>
      <c r="T33" s="41" t="str">
        <f t="shared" ref="T33:T52" si="23">IF(N33&gt;=80,"A",IF(N33&gt;=60,"B",IF(N33&gt;=50,"C","D")))</f>
        <v>A</v>
      </c>
      <c r="U33" s="41" t="str">
        <f t="shared" si="19"/>
        <v>B</v>
      </c>
      <c r="X33" s="28"/>
      <c r="Y33" s="49"/>
      <c r="Z33" s="54"/>
      <c r="AA33" s="49"/>
      <c r="AB33" s="49"/>
      <c r="AC33" s="49"/>
      <c r="AD33" s="49"/>
      <c r="AE33" s="4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67"/>
      <c r="AR33" s="34"/>
      <c r="AS33" s="34"/>
    </row>
    <row r="34" spans="1:45" s="27" customFormat="1" ht="15" customHeight="1">
      <c r="A34" s="68">
        <v>32</v>
      </c>
      <c r="B34" s="81" t="s">
        <v>53</v>
      </c>
      <c r="C34" s="81">
        <v>2008</v>
      </c>
      <c r="D34" s="82" t="s">
        <v>54</v>
      </c>
      <c r="E34" s="83">
        <v>201</v>
      </c>
      <c r="F34" s="81">
        <v>263</v>
      </c>
      <c r="G34" s="81">
        <v>340</v>
      </c>
      <c r="H34" s="81">
        <v>25.5</v>
      </c>
      <c r="I34" s="84">
        <v>264</v>
      </c>
      <c r="J34" s="85">
        <f t="shared" si="10"/>
        <v>43.2</v>
      </c>
      <c r="K34" s="86">
        <f t="shared" si="11"/>
        <v>46.687500000000007</v>
      </c>
      <c r="L34" s="86">
        <f t="shared" si="12"/>
        <v>72.5</v>
      </c>
      <c r="M34" s="86">
        <f t="shared" si="13"/>
        <v>52.199999999999996</v>
      </c>
      <c r="N34" s="87">
        <f t="shared" si="14"/>
        <v>34.799999999999997</v>
      </c>
      <c r="O34" s="25">
        <f t="shared" si="15"/>
        <v>249.38749999999999</v>
      </c>
      <c r="P34" s="86" t="str">
        <f t="shared" si="16"/>
        <v>A</v>
      </c>
      <c r="Q34" s="86" t="str">
        <f t="shared" si="17"/>
        <v>A</v>
      </c>
      <c r="R34" s="86" t="str">
        <f t="shared" si="21"/>
        <v>B</v>
      </c>
      <c r="S34" s="86" t="str">
        <f t="shared" si="22"/>
        <v>C</v>
      </c>
      <c r="T34" s="86" t="str">
        <f t="shared" si="23"/>
        <v>D</v>
      </c>
      <c r="U34" s="32" t="str">
        <f t="shared" si="19"/>
        <v>B</v>
      </c>
      <c r="AQ34" s="67"/>
      <c r="AR34" s="34"/>
      <c r="AS34" s="34"/>
    </row>
    <row r="35" spans="1:45" s="27" customFormat="1" ht="15" customHeight="1">
      <c r="A35" s="68">
        <v>33</v>
      </c>
      <c r="B35" s="80" t="s">
        <v>55</v>
      </c>
      <c r="C35" s="81">
        <v>2006</v>
      </c>
      <c r="D35" s="82" t="s">
        <v>54</v>
      </c>
      <c r="E35" s="83">
        <v>195</v>
      </c>
      <c r="F35" s="81">
        <v>251</v>
      </c>
      <c r="G35" s="81">
        <v>334</v>
      </c>
      <c r="H35" s="81">
        <v>28.2</v>
      </c>
      <c r="I35" s="84">
        <v>293</v>
      </c>
      <c r="J35" s="85">
        <f t="shared" si="10"/>
        <v>27</v>
      </c>
      <c r="K35" s="86">
        <f t="shared" si="11"/>
        <v>21.787500000000001</v>
      </c>
      <c r="L35" s="86">
        <f t="shared" si="12"/>
        <v>55.1</v>
      </c>
      <c r="M35" s="86">
        <f t="shared" si="13"/>
        <v>67.86</v>
      </c>
      <c r="N35" s="87">
        <f t="shared" si="14"/>
        <v>76.849999999999994</v>
      </c>
      <c r="O35" s="25">
        <f t="shared" si="15"/>
        <v>248.5975</v>
      </c>
      <c r="P35" s="86" t="str">
        <f t="shared" si="16"/>
        <v>C</v>
      </c>
      <c r="Q35" s="86" t="str">
        <f t="shared" si="17"/>
        <v>C</v>
      </c>
      <c r="R35" s="86" t="str">
        <f t="shared" si="21"/>
        <v>C</v>
      </c>
      <c r="S35" s="86" t="str">
        <f t="shared" si="22"/>
        <v>B</v>
      </c>
      <c r="T35" s="86" t="str">
        <f t="shared" si="23"/>
        <v>B</v>
      </c>
      <c r="U35" s="32" t="str">
        <f t="shared" si="19"/>
        <v>B</v>
      </c>
      <c r="X35" s="36"/>
      <c r="Y35" s="37"/>
      <c r="Z35" s="38"/>
      <c r="AA35" s="36"/>
      <c r="AB35" s="36"/>
      <c r="AC35" s="36"/>
      <c r="AD35" s="36"/>
      <c r="AE35" s="36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67"/>
      <c r="AR35" s="34"/>
      <c r="AS35" s="34"/>
    </row>
    <row r="36" spans="1:45" s="27" customFormat="1" ht="15" customHeight="1">
      <c r="A36" s="68">
        <v>34</v>
      </c>
      <c r="B36" s="81" t="s">
        <v>56</v>
      </c>
      <c r="C36" s="81">
        <v>2005</v>
      </c>
      <c r="D36" s="82" t="s">
        <v>16</v>
      </c>
      <c r="E36" s="83">
        <v>195</v>
      </c>
      <c r="F36" s="81">
        <v>260</v>
      </c>
      <c r="G36" s="81">
        <v>336</v>
      </c>
      <c r="H36" s="81">
        <v>27.4</v>
      </c>
      <c r="I36" s="84">
        <v>278</v>
      </c>
      <c r="J36" s="85">
        <f t="shared" si="10"/>
        <v>27</v>
      </c>
      <c r="K36" s="86">
        <f t="shared" si="11"/>
        <v>40.462500000000006</v>
      </c>
      <c r="L36" s="86">
        <f t="shared" si="12"/>
        <v>60.9</v>
      </c>
      <c r="M36" s="86">
        <f t="shared" si="13"/>
        <v>63.219999999999992</v>
      </c>
      <c r="N36" s="87">
        <f t="shared" si="14"/>
        <v>55.1</v>
      </c>
      <c r="O36" s="25">
        <f t="shared" si="15"/>
        <v>246.6825</v>
      </c>
      <c r="P36" s="86" t="str">
        <f t="shared" si="16"/>
        <v>C</v>
      </c>
      <c r="Q36" s="86" t="str">
        <f t="shared" si="17"/>
        <v>C</v>
      </c>
      <c r="R36" s="86" t="str">
        <f t="shared" si="21"/>
        <v>B</v>
      </c>
      <c r="S36" s="86" t="str">
        <f t="shared" si="22"/>
        <v>B</v>
      </c>
      <c r="T36" s="86" t="str">
        <f t="shared" si="23"/>
        <v>C</v>
      </c>
      <c r="U36" s="32" t="str">
        <f t="shared" si="19"/>
        <v>B</v>
      </c>
      <c r="X36" s="50"/>
      <c r="Y36" s="48"/>
      <c r="Z36" s="54"/>
      <c r="AA36" s="49"/>
      <c r="AB36" s="49"/>
      <c r="AC36" s="49"/>
      <c r="AD36" s="49"/>
      <c r="AE36" s="4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67"/>
      <c r="AR36" s="34"/>
      <c r="AS36" s="34"/>
    </row>
    <row r="37" spans="1:45" s="27" customFormat="1" ht="15" customHeight="1">
      <c r="A37" s="103">
        <v>35</v>
      </c>
      <c r="B37" s="81" t="s">
        <v>57</v>
      </c>
      <c r="C37" s="81">
        <v>2008</v>
      </c>
      <c r="D37" s="82" t="s">
        <v>36</v>
      </c>
      <c r="E37" s="83">
        <v>192</v>
      </c>
      <c r="F37" s="81">
        <v>254</v>
      </c>
      <c r="G37" s="81">
        <v>338</v>
      </c>
      <c r="H37" s="81">
        <v>28.5</v>
      </c>
      <c r="I37" s="84">
        <v>280</v>
      </c>
      <c r="J37" s="85">
        <f t="shared" si="10"/>
        <v>18.900000000000002</v>
      </c>
      <c r="K37" s="86">
        <f t="shared" si="11"/>
        <v>28.012500000000003</v>
      </c>
      <c r="L37" s="86">
        <f t="shared" si="12"/>
        <v>66.7</v>
      </c>
      <c r="M37" s="86">
        <f t="shared" si="13"/>
        <v>69.599999999999994</v>
      </c>
      <c r="N37" s="87">
        <f t="shared" si="14"/>
        <v>58</v>
      </c>
      <c r="O37" s="25">
        <f t="shared" si="15"/>
        <v>241.21250000000001</v>
      </c>
      <c r="P37" s="86" t="str">
        <f t="shared" si="16"/>
        <v>D</v>
      </c>
      <c r="Q37" s="86" t="str">
        <f t="shared" si="17"/>
        <v>D</v>
      </c>
      <c r="R37" s="86" t="str">
        <f t="shared" si="21"/>
        <v>B</v>
      </c>
      <c r="S37" s="86" t="str">
        <f t="shared" si="22"/>
        <v>B</v>
      </c>
      <c r="T37" s="86" t="str">
        <f t="shared" si="23"/>
        <v>C</v>
      </c>
      <c r="U37" s="32" t="str">
        <f t="shared" si="19"/>
        <v>B</v>
      </c>
      <c r="V37" s="112"/>
      <c r="W37" s="34"/>
      <c r="X37" s="28"/>
      <c r="Y37" s="48"/>
      <c r="Z37" s="38"/>
      <c r="AA37" s="49"/>
      <c r="AB37" s="49"/>
      <c r="AC37" s="49"/>
      <c r="AD37" s="49"/>
      <c r="AE37" s="4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67"/>
      <c r="AR37" s="34"/>
      <c r="AS37" s="34"/>
    </row>
    <row r="38" spans="1:45" s="27" customFormat="1" ht="15" customHeight="1" thickBot="1">
      <c r="A38" s="103">
        <v>36</v>
      </c>
      <c r="B38" s="95" t="s">
        <v>58</v>
      </c>
      <c r="C38" s="96">
        <v>2006</v>
      </c>
      <c r="D38" s="97" t="s">
        <v>42</v>
      </c>
      <c r="E38" s="98">
        <v>198</v>
      </c>
      <c r="F38" s="96">
        <v>261</v>
      </c>
      <c r="G38" s="96">
        <v>252</v>
      </c>
      <c r="H38" s="96">
        <v>30.4</v>
      </c>
      <c r="I38" s="99">
        <v>297</v>
      </c>
      <c r="J38" s="100">
        <f t="shared" si="10"/>
        <v>35.1</v>
      </c>
      <c r="K38" s="101">
        <f t="shared" si="11"/>
        <v>42.537500000000001</v>
      </c>
      <c r="L38" s="101">
        <f t="shared" si="12"/>
        <v>0</v>
      </c>
      <c r="M38" s="101">
        <f t="shared" si="13"/>
        <v>80.61999999999999</v>
      </c>
      <c r="N38" s="102">
        <f t="shared" si="14"/>
        <v>82.649999999999991</v>
      </c>
      <c r="O38" s="65">
        <f t="shared" si="15"/>
        <v>240.90749999999997</v>
      </c>
      <c r="P38" s="101" t="str">
        <f t="shared" si="16"/>
        <v>B</v>
      </c>
      <c r="Q38" s="101" t="str">
        <f t="shared" si="17"/>
        <v>B</v>
      </c>
      <c r="R38" s="101" t="str">
        <f t="shared" si="21"/>
        <v>D</v>
      </c>
      <c r="S38" s="101" t="str">
        <f t="shared" si="22"/>
        <v>A</v>
      </c>
      <c r="T38" s="101" t="str">
        <f t="shared" si="23"/>
        <v>A</v>
      </c>
      <c r="U38" s="66" t="str">
        <f t="shared" si="19"/>
        <v>B</v>
      </c>
      <c r="V38" s="115"/>
      <c r="W38" s="34"/>
      <c r="X38" s="93"/>
      <c r="Y38" s="116"/>
      <c r="Z38" s="54"/>
      <c r="AA38" s="30"/>
      <c r="AB38" s="30"/>
      <c r="AC38" s="117"/>
      <c r="AD38" s="94"/>
      <c r="AE38" s="94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40"/>
      <c r="AR38" s="34"/>
      <c r="AS38" s="34"/>
    </row>
    <row r="39" spans="1:45" s="27" customFormat="1" ht="15" customHeight="1" thickTop="1">
      <c r="A39" s="103">
        <v>37</v>
      </c>
      <c r="B39" s="104" t="s">
        <v>59</v>
      </c>
      <c r="C39" s="104">
        <v>2005</v>
      </c>
      <c r="D39" s="105" t="s">
        <v>36</v>
      </c>
      <c r="E39" s="106">
        <v>191</v>
      </c>
      <c r="F39" s="104">
        <v>250</v>
      </c>
      <c r="G39" s="104">
        <v>338</v>
      </c>
      <c r="H39" s="104">
        <v>29.3</v>
      </c>
      <c r="I39" s="107">
        <v>283</v>
      </c>
      <c r="J39" s="108">
        <f t="shared" si="10"/>
        <v>16.200000000000003</v>
      </c>
      <c r="K39" s="109">
        <f t="shared" si="11"/>
        <v>19.712500000000002</v>
      </c>
      <c r="L39" s="109">
        <f t="shared" si="12"/>
        <v>66.7</v>
      </c>
      <c r="M39" s="109">
        <f t="shared" si="13"/>
        <v>74.239999999999995</v>
      </c>
      <c r="N39" s="110">
        <f t="shared" si="14"/>
        <v>62.35</v>
      </c>
      <c r="O39" s="77">
        <f t="shared" si="15"/>
        <v>239.20250000000001</v>
      </c>
      <c r="P39" s="109" t="str">
        <f t="shared" si="16"/>
        <v>D</v>
      </c>
      <c r="Q39" s="109" t="str">
        <f t="shared" si="17"/>
        <v>D</v>
      </c>
      <c r="R39" s="109" t="str">
        <f t="shared" si="21"/>
        <v>B</v>
      </c>
      <c r="S39" s="109" t="str">
        <f t="shared" si="22"/>
        <v>B</v>
      </c>
      <c r="T39" s="109" t="str">
        <f t="shared" si="23"/>
        <v>B</v>
      </c>
      <c r="U39" s="111" t="str">
        <f t="shared" si="19"/>
        <v>C</v>
      </c>
      <c r="V39" s="115"/>
      <c r="W39" s="34"/>
      <c r="X39" s="50"/>
      <c r="Y39" s="48"/>
      <c r="Z39" s="38"/>
      <c r="AA39" s="49"/>
      <c r="AB39" s="49"/>
      <c r="AC39" s="49"/>
      <c r="AD39" s="49"/>
      <c r="AE39" s="4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67"/>
      <c r="AR39" s="34"/>
      <c r="AS39" s="34"/>
    </row>
    <row r="40" spans="1:45" s="27" customFormat="1" ht="15" customHeight="1">
      <c r="A40" s="103">
        <v>38</v>
      </c>
      <c r="B40" s="113" t="s">
        <v>60</v>
      </c>
      <c r="C40" s="18">
        <v>2007</v>
      </c>
      <c r="D40" s="19" t="s">
        <v>61</v>
      </c>
      <c r="E40" s="20">
        <v>192</v>
      </c>
      <c r="F40" s="18">
        <v>250</v>
      </c>
      <c r="G40" s="18">
        <v>342</v>
      </c>
      <c r="H40" s="18">
        <v>22.6</v>
      </c>
      <c r="I40" s="21">
        <v>298</v>
      </c>
      <c r="J40" s="22">
        <f t="shared" si="10"/>
        <v>18.900000000000002</v>
      </c>
      <c r="K40" s="23">
        <f t="shared" si="11"/>
        <v>19.712500000000002</v>
      </c>
      <c r="L40" s="23">
        <f t="shared" si="12"/>
        <v>78.3</v>
      </c>
      <c r="M40" s="23">
        <f t="shared" si="13"/>
        <v>35.38000000000001</v>
      </c>
      <c r="N40" s="24">
        <f t="shared" si="14"/>
        <v>84.1</v>
      </c>
      <c r="O40" s="25">
        <f t="shared" si="15"/>
        <v>236.39250000000001</v>
      </c>
      <c r="P40" s="23" t="str">
        <f t="shared" si="16"/>
        <v>D</v>
      </c>
      <c r="Q40" s="23" t="str">
        <f t="shared" si="17"/>
        <v>D</v>
      </c>
      <c r="R40" s="23" t="str">
        <f t="shared" si="21"/>
        <v>B</v>
      </c>
      <c r="S40" s="23" t="str">
        <f t="shared" si="22"/>
        <v>D</v>
      </c>
      <c r="T40" s="23" t="str">
        <f t="shared" si="23"/>
        <v>A</v>
      </c>
      <c r="U40" s="114" t="str">
        <f t="shared" si="19"/>
        <v>C</v>
      </c>
      <c r="V40" s="112"/>
      <c r="W40" s="34"/>
      <c r="X40" s="28"/>
      <c r="Y40" s="48"/>
      <c r="Z40" s="38"/>
      <c r="AA40" s="49"/>
      <c r="AB40" s="49"/>
      <c r="AC40" s="49"/>
      <c r="AD40" s="49"/>
      <c r="AE40" s="4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67"/>
      <c r="AR40" s="34"/>
      <c r="AS40" s="34"/>
    </row>
    <row r="41" spans="1:45" s="27" customFormat="1" ht="15" customHeight="1">
      <c r="A41" s="103">
        <v>39</v>
      </c>
      <c r="B41" s="113" t="s">
        <v>62</v>
      </c>
      <c r="C41" s="18">
        <v>2005</v>
      </c>
      <c r="D41" s="19" t="s">
        <v>18</v>
      </c>
      <c r="E41" s="20">
        <v>192</v>
      </c>
      <c r="F41" s="18">
        <v>250</v>
      </c>
      <c r="G41" s="18">
        <v>340</v>
      </c>
      <c r="H41" s="18">
        <v>25.6</v>
      </c>
      <c r="I41" s="21">
        <v>290</v>
      </c>
      <c r="J41" s="22">
        <f t="shared" si="10"/>
        <v>18.900000000000002</v>
      </c>
      <c r="K41" s="23">
        <f t="shared" si="11"/>
        <v>19.712500000000002</v>
      </c>
      <c r="L41" s="23">
        <f t="shared" si="12"/>
        <v>72.5</v>
      </c>
      <c r="M41" s="23">
        <f t="shared" si="13"/>
        <v>52.780000000000008</v>
      </c>
      <c r="N41" s="24">
        <f t="shared" si="14"/>
        <v>72.5</v>
      </c>
      <c r="O41" s="25">
        <f t="shared" si="15"/>
        <v>236.39250000000001</v>
      </c>
      <c r="P41" s="23" t="str">
        <f t="shared" si="16"/>
        <v>D</v>
      </c>
      <c r="Q41" s="23" t="str">
        <f t="shared" si="17"/>
        <v>D</v>
      </c>
      <c r="R41" s="23" t="str">
        <f t="shared" si="21"/>
        <v>B</v>
      </c>
      <c r="S41" s="23" t="str">
        <f t="shared" si="22"/>
        <v>C</v>
      </c>
      <c r="T41" s="23" t="str">
        <f t="shared" si="23"/>
        <v>B</v>
      </c>
      <c r="U41" s="114" t="str">
        <f t="shared" si="19"/>
        <v>C</v>
      </c>
      <c r="V41" s="112"/>
      <c r="W41" s="34"/>
      <c r="X41" s="28"/>
      <c r="Y41" s="48"/>
      <c r="Z41" s="38"/>
      <c r="AA41" s="49"/>
      <c r="AB41" s="49"/>
      <c r="AC41" s="49"/>
      <c r="AD41" s="49"/>
      <c r="AE41" s="4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67"/>
      <c r="AR41" s="34"/>
      <c r="AS41" s="34"/>
    </row>
    <row r="42" spans="1:45" s="27" customFormat="1" ht="15" customHeight="1">
      <c r="A42" s="103">
        <v>40</v>
      </c>
      <c r="B42" s="18" t="s">
        <v>63</v>
      </c>
      <c r="C42" s="18">
        <v>2009</v>
      </c>
      <c r="D42" s="19" t="s">
        <v>14</v>
      </c>
      <c r="E42" s="20">
        <v>192</v>
      </c>
      <c r="F42" s="18">
        <v>255</v>
      </c>
      <c r="G42" s="18">
        <v>338</v>
      </c>
      <c r="H42" s="18">
        <v>30.3</v>
      </c>
      <c r="I42" s="21">
        <v>268</v>
      </c>
      <c r="J42" s="22">
        <f t="shared" si="10"/>
        <v>18.900000000000002</v>
      </c>
      <c r="K42" s="23">
        <f t="shared" si="11"/>
        <v>30.087500000000002</v>
      </c>
      <c r="L42" s="23">
        <f t="shared" si="12"/>
        <v>66.7</v>
      </c>
      <c r="M42" s="23">
        <f t="shared" si="13"/>
        <v>80.040000000000006</v>
      </c>
      <c r="N42" s="24">
        <f t="shared" si="14"/>
        <v>40.6</v>
      </c>
      <c r="O42" s="25">
        <f t="shared" si="15"/>
        <v>236.32750000000001</v>
      </c>
      <c r="P42" s="23" t="str">
        <f t="shared" si="16"/>
        <v>D</v>
      </c>
      <c r="Q42" s="23" t="str">
        <f t="shared" si="17"/>
        <v>D</v>
      </c>
      <c r="R42" s="23" t="str">
        <f t="shared" si="21"/>
        <v>B</v>
      </c>
      <c r="S42" s="23" t="str">
        <f t="shared" si="22"/>
        <v>A</v>
      </c>
      <c r="T42" s="23" t="str">
        <f t="shared" si="23"/>
        <v>D</v>
      </c>
      <c r="U42" s="114" t="str">
        <f t="shared" si="19"/>
        <v>C</v>
      </c>
      <c r="V42" s="112"/>
      <c r="W42" s="34"/>
      <c r="X42" s="28"/>
      <c r="Y42" s="48"/>
      <c r="Z42" s="38"/>
      <c r="AA42" s="49"/>
      <c r="AB42" s="49"/>
      <c r="AC42" s="49"/>
      <c r="AD42" s="49"/>
      <c r="AE42" s="4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67"/>
      <c r="AR42" s="34"/>
      <c r="AS42" s="34"/>
    </row>
    <row r="43" spans="1:45" s="27" customFormat="1" ht="15" customHeight="1">
      <c r="A43" s="103">
        <v>41</v>
      </c>
      <c r="B43" s="55" t="s">
        <v>64</v>
      </c>
      <c r="C43" s="18">
        <v>2004</v>
      </c>
      <c r="D43" s="19" t="s">
        <v>36</v>
      </c>
      <c r="E43" s="56">
        <v>195</v>
      </c>
      <c r="F43" s="55">
        <v>255</v>
      </c>
      <c r="G43" s="55">
        <v>332</v>
      </c>
      <c r="H43" s="55">
        <v>29.8</v>
      </c>
      <c r="I43" s="57">
        <v>276</v>
      </c>
      <c r="J43" s="22">
        <f t="shared" si="10"/>
        <v>27</v>
      </c>
      <c r="K43" s="23">
        <f t="shared" si="11"/>
        <v>30.087500000000002</v>
      </c>
      <c r="L43" s="23">
        <f t="shared" si="12"/>
        <v>49.3</v>
      </c>
      <c r="M43" s="23">
        <f t="shared" si="13"/>
        <v>77.14</v>
      </c>
      <c r="N43" s="24">
        <f t="shared" si="14"/>
        <v>52.199999999999996</v>
      </c>
      <c r="O43" s="25">
        <f t="shared" si="15"/>
        <v>235.72749999999999</v>
      </c>
      <c r="P43" s="23" t="str">
        <f t="shared" si="16"/>
        <v>C</v>
      </c>
      <c r="Q43" s="23" t="str">
        <f t="shared" si="17"/>
        <v>C</v>
      </c>
      <c r="R43" s="23" t="str">
        <f t="shared" si="21"/>
        <v>D</v>
      </c>
      <c r="S43" s="23" t="str">
        <f t="shared" si="22"/>
        <v>B</v>
      </c>
      <c r="T43" s="23" t="str">
        <f t="shared" si="23"/>
        <v>C</v>
      </c>
      <c r="U43" s="114" t="str">
        <f t="shared" si="19"/>
        <v>C</v>
      </c>
      <c r="V43" s="112"/>
      <c r="W43" s="34"/>
      <c r="X43" s="28"/>
      <c r="Y43" s="48"/>
      <c r="Z43" s="38"/>
      <c r="AA43" s="49"/>
      <c r="AB43" s="49"/>
      <c r="AC43" s="49"/>
      <c r="AD43" s="49"/>
      <c r="AE43" s="4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67"/>
      <c r="AR43" s="34"/>
      <c r="AS43" s="34"/>
    </row>
    <row r="44" spans="1:45" s="27" customFormat="1" ht="15" customHeight="1">
      <c r="A44" s="103">
        <v>42</v>
      </c>
      <c r="B44" s="35" t="s">
        <v>65</v>
      </c>
      <c r="C44" s="18">
        <v>2008</v>
      </c>
      <c r="D44" s="19" t="s">
        <v>66</v>
      </c>
      <c r="E44" s="20">
        <v>193</v>
      </c>
      <c r="F44" s="18">
        <v>257</v>
      </c>
      <c r="G44" s="18">
        <v>334</v>
      </c>
      <c r="H44" s="18">
        <v>30.8</v>
      </c>
      <c r="I44" s="21">
        <v>267</v>
      </c>
      <c r="J44" s="22">
        <f t="shared" si="10"/>
        <v>21.6</v>
      </c>
      <c r="K44" s="23">
        <f t="shared" si="11"/>
        <v>34.237500000000004</v>
      </c>
      <c r="L44" s="23">
        <f t="shared" si="12"/>
        <v>55.1</v>
      </c>
      <c r="M44" s="23">
        <f t="shared" si="13"/>
        <v>82.94</v>
      </c>
      <c r="N44" s="24">
        <f t="shared" si="14"/>
        <v>39.15</v>
      </c>
      <c r="O44" s="25">
        <f t="shared" si="15"/>
        <v>233.0275</v>
      </c>
      <c r="P44" s="23" t="str">
        <f t="shared" si="16"/>
        <v>D</v>
      </c>
      <c r="Q44" s="23" t="str">
        <f t="shared" si="17"/>
        <v>D</v>
      </c>
      <c r="R44" s="23" t="str">
        <f t="shared" si="21"/>
        <v>C</v>
      </c>
      <c r="S44" s="23" t="str">
        <f t="shared" si="22"/>
        <v>A</v>
      </c>
      <c r="T44" s="23" t="str">
        <f t="shared" si="23"/>
        <v>D</v>
      </c>
      <c r="U44" s="114" t="str">
        <f t="shared" si="19"/>
        <v>C</v>
      </c>
      <c r="V44" s="112"/>
      <c r="W44" s="34"/>
      <c r="X44" s="50"/>
      <c r="Y44" s="48"/>
      <c r="Z44" s="38"/>
      <c r="AA44" s="49"/>
      <c r="AB44" s="49"/>
      <c r="AC44" s="49"/>
      <c r="AD44" s="49"/>
      <c r="AE44" s="4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67"/>
      <c r="AR44" s="34"/>
      <c r="AS44" s="34"/>
    </row>
    <row r="45" spans="1:45" s="27" customFormat="1" ht="15" customHeight="1">
      <c r="A45" s="103">
        <v>43</v>
      </c>
      <c r="B45" s="18" t="s">
        <v>67</v>
      </c>
      <c r="C45" s="18">
        <v>2008</v>
      </c>
      <c r="D45" s="42" t="s">
        <v>68</v>
      </c>
      <c r="E45" s="20">
        <v>199</v>
      </c>
      <c r="F45" s="18">
        <v>263</v>
      </c>
      <c r="G45" s="18">
        <v>338</v>
      </c>
      <c r="H45" s="18">
        <v>24.7</v>
      </c>
      <c r="I45" s="21">
        <v>263</v>
      </c>
      <c r="J45" s="22">
        <f t="shared" si="10"/>
        <v>37.800000000000004</v>
      </c>
      <c r="K45" s="23">
        <f t="shared" si="11"/>
        <v>46.687500000000007</v>
      </c>
      <c r="L45" s="23">
        <f t="shared" si="12"/>
        <v>66.7</v>
      </c>
      <c r="M45" s="23">
        <f t="shared" si="13"/>
        <v>47.559999999999995</v>
      </c>
      <c r="N45" s="24">
        <f t="shared" si="14"/>
        <v>33.35</v>
      </c>
      <c r="O45" s="25">
        <f t="shared" si="15"/>
        <v>232.0975</v>
      </c>
      <c r="P45" s="23" t="str">
        <f t="shared" si="16"/>
        <v>B</v>
      </c>
      <c r="Q45" s="23" t="str">
        <f t="shared" si="17"/>
        <v>B</v>
      </c>
      <c r="R45" s="23" t="str">
        <f t="shared" si="21"/>
        <v>B</v>
      </c>
      <c r="S45" s="23" t="str">
        <f t="shared" si="22"/>
        <v>D</v>
      </c>
      <c r="T45" s="23" t="str">
        <f t="shared" si="23"/>
        <v>D</v>
      </c>
      <c r="U45" s="114" t="str">
        <f t="shared" si="19"/>
        <v>C</v>
      </c>
      <c r="V45" s="112"/>
      <c r="W45" s="34"/>
      <c r="X45" s="50"/>
      <c r="Y45" s="48"/>
      <c r="Z45" s="54"/>
      <c r="AA45" s="118"/>
      <c r="AB45" s="49"/>
      <c r="AC45" s="49"/>
      <c r="AD45" s="49"/>
      <c r="AE45" s="4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67"/>
      <c r="AR45" s="34"/>
      <c r="AS45" s="34"/>
    </row>
    <row r="46" spans="1:45" s="27" customFormat="1" ht="15" customHeight="1">
      <c r="A46" s="103">
        <v>44</v>
      </c>
      <c r="B46" s="35" t="s">
        <v>69</v>
      </c>
      <c r="C46" s="18">
        <v>2006</v>
      </c>
      <c r="D46" s="19" t="s">
        <v>66</v>
      </c>
      <c r="E46" s="20">
        <v>195</v>
      </c>
      <c r="F46" s="18">
        <v>254</v>
      </c>
      <c r="G46" s="18">
        <v>334</v>
      </c>
      <c r="H46" s="18">
        <v>30</v>
      </c>
      <c r="I46" s="21">
        <v>270</v>
      </c>
      <c r="J46" s="22">
        <f t="shared" si="10"/>
        <v>27</v>
      </c>
      <c r="K46" s="23">
        <f t="shared" si="11"/>
        <v>28.012500000000003</v>
      </c>
      <c r="L46" s="23">
        <f t="shared" si="12"/>
        <v>55.1</v>
      </c>
      <c r="M46" s="23">
        <f t="shared" si="13"/>
        <v>78.3</v>
      </c>
      <c r="N46" s="24">
        <f t="shared" si="14"/>
        <v>43.5</v>
      </c>
      <c r="O46" s="25">
        <f t="shared" si="15"/>
        <v>231.91250000000002</v>
      </c>
      <c r="P46" s="23" t="str">
        <f t="shared" si="16"/>
        <v>C</v>
      </c>
      <c r="Q46" s="23" t="str">
        <f t="shared" si="17"/>
        <v>C</v>
      </c>
      <c r="R46" s="23" t="str">
        <f t="shared" si="21"/>
        <v>C</v>
      </c>
      <c r="S46" s="23" t="str">
        <f t="shared" si="22"/>
        <v>B</v>
      </c>
      <c r="T46" s="23" t="str">
        <f t="shared" si="23"/>
        <v>D</v>
      </c>
      <c r="U46" s="114" t="str">
        <f t="shared" si="19"/>
        <v>C</v>
      </c>
      <c r="V46" s="112"/>
      <c r="W46" s="34"/>
      <c r="X46" s="28"/>
      <c r="Y46" s="48"/>
      <c r="Z46" s="38"/>
      <c r="AA46" s="49"/>
      <c r="AB46" s="49"/>
      <c r="AC46" s="49"/>
      <c r="AD46" s="49"/>
      <c r="AE46" s="4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67"/>
      <c r="AR46" s="119"/>
      <c r="AS46" s="119"/>
    </row>
    <row r="47" spans="1:45" s="27" customFormat="1" ht="15" customHeight="1">
      <c r="A47" s="103">
        <v>45</v>
      </c>
      <c r="B47" s="18" t="s">
        <v>70</v>
      </c>
      <c r="C47" s="18">
        <v>2007</v>
      </c>
      <c r="D47" s="19" t="s">
        <v>71</v>
      </c>
      <c r="E47" s="20">
        <v>193</v>
      </c>
      <c r="F47" s="18">
        <v>255</v>
      </c>
      <c r="G47" s="18">
        <v>345</v>
      </c>
      <c r="H47" s="18">
        <v>23.7</v>
      </c>
      <c r="I47" s="21">
        <v>274</v>
      </c>
      <c r="J47" s="22">
        <f t="shared" si="10"/>
        <v>21.6</v>
      </c>
      <c r="K47" s="23">
        <f t="shared" si="11"/>
        <v>30.087500000000002</v>
      </c>
      <c r="L47" s="23">
        <f t="shared" si="12"/>
        <v>87</v>
      </c>
      <c r="M47" s="23">
        <f t="shared" si="13"/>
        <v>41.76</v>
      </c>
      <c r="N47" s="24">
        <f t="shared" si="14"/>
        <v>49.3</v>
      </c>
      <c r="O47" s="25">
        <f t="shared" si="15"/>
        <v>229.7475</v>
      </c>
      <c r="P47" s="23" t="str">
        <f t="shared" si="16"/>
        <v>D</v>
      </c>
      <c r="Q47" s="23" t="str">
        <f t="shared" si="17"/>
        <v>D</v>
      </c>
      <c r="R47" s="23" t="str">
        <f t="shared" si="21"/>
        <v>A</v>
      </c>
      <c r="S47" s="23" t="str">
        <f t="shared" si="22"/>
        <v>D</v>
      </c>
      <c r="T47" s="23" t="str">
        <f t="shared" si="23"/>
        <v>D</v>
      </c>
      <c r="U47" s="114" t="str">
        <f t="shared" si="19"/>
        <v>C</v>
      </c>
      <c r="V47" s="112"/>
      <c r="W47" s="34"/>
      <c r="X47" s="50"/>
      <c r="Y47" s="48"/>
      <c r="Z47" s="38"/>
      <c r="AA47" s="49"/>
      <c r="AB47" s="49"/>
      <c r="AC47" s="49"/>
      <c r="AD47" s="49"/>
      <c r="AE47" s="4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67"/>
      <c r="AR47" s="119"/>
      <c r="AS47" s="119"/>
    </row>
    <row r="48" spans="1:45" s="27" customFormat="1" ht="15" customHeight="1">
      <c r="A48" s="103">
        <v>46</v>
      </c>
      <c r="B48" s="18" t="s">
        <v>72</v>
      </c>
      <c r="C48" s="18">
        <v>2007</v>
      </c>
      <c r="D48" s="42" t="s">
        <v>73</v>
      </c>
      <c r="E48" s="20">
        <v>195</v>
      </c>
      <c r="F48" s="18">
        <v>254</v>
      </c>
      <c r="G48" s="18">
        <v>332</v>
      </c>
      <c r="H48" s="18">
        <v>28.1</v>
      </c>
      <c r="I48" s="21">
        <v>280</v>
      </c>
      <c r="J48" s="22">
        <f t="shared" si="10"/>
        <v>27</v>
      </c>
      <c r="K48" s="23">
        <f t="shared" ref="K48:K68" si="24">MAX(0,(F48-240.5)*4.15)*0.5</f>
        <v>28.012500000000003</v>
      </c>
      <c r="L48" s="23">
        <f t="shared" ref="L48:L68" si="25">MAX(0,(G48-315)*2.9)</f>
        <v>49.3</v>
      </c>
      <c r="M48" s="23">
        <f t="shared" ref="M48:M68" si="26">MAX(0,(H48-16.5)*5.8)</f>
        <v>67.28</v>
      </c>
      <c r="N48" s="24">
        <f t="shared" ref="N48:N68" si="27">MAX(0,(I48-240)*1.45)</f>
        <v>58</v>
      </c>
      <c r="O48" s="25">
        <f t="shared" ref="O48:O79" si="28">SUM(J48:N48)</f>
        <v>229.5925</v>
      </c>
      <c r="P48" s="23" t="str">
        <f t="shared" ref="P48:P68" si="29">IF(J48&gt;=80/2,"A",IF(J48&gt;=60/2,"B",IF(J48&gt;=50/2,"C","D")))</f>
        <v>C</v>
      </c>
      <c r="Q48" s="23" t="str">
        <f t="shared" ref="Q48:Q68" si="30">IF(J48&gt;=80/2,"A",IF(J48&gt;=60/2,"B",IF(J48&gt;=50/2,"C","D")))</f>
        <v>C</v>
      </c>
      <c r="R48" s="23" t="str">
        <f t="shared" si="21"/>
        <v>D</v>
      </c>
      <c r="S48" s="23" t="str">
        <f t="shared" si="22"/>
        <v>B</v>
      </c>
      <c r="T48" s="23" t="str">
        <f t="shared" si="23"/>
        <v>C</v>
      </c>
      <c r="U48" s="114" t="str">
        <f t="shared" ref="U48:U68" si="31">IF(O48&gt;=290,"A",IF(O48&gt;=240,"B",IF(O48&gt;=200,"C","D")))</f>
        <v>C</v>
      </c>
      <c r="V48" s="112"/>
      <c r="W48" s="34"/>
      <c r="X48" s="50"/>
      <c r="Y48" s="48"/>
      <c r="Z48" s="54"/>
      <c r="AA48" s="49"/>
      <c r="AB48" s="49"/>
      <c r="AC48" s="49"/>
      <c r="AD48" s="49"/>
      <c r="AE48" s="4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67"/>
      <c r="AR48" s="119"/>
      <c r="AS48" s="119"/>
    </row>
    <row r="49" spans="1:45" s="27" customFormat="1" ht="15" customHeight="1">
      <c r="A49" s="120">
        <v>47</v>
      </c>
      <c r="B49" s="35" t="s">
        <v>74</v>
      </c>
      <c r="C49" s="18">
        <v>2004</v>
      </c>
      <c r="D49" s="42" t="s">
        <v>44</v>
      </c>
      <c r="E49" s="20">
        <v>194</v>
      </c>
      <c r="F49" s="18">
        <v>254</v>
      </c>
      <c r="G49" s="18">
        <v>334</v>
      </c>
      <c r="H49" s="18">
        <v>26.3</v>
      </c>
      <c r="I49" s="21">
        <v>285</v>
      </c>
      <c r="J49" s="22">
        <f t="shared" si="10"/>
        <v>24.3</v>
      </c>
      <c r="K49" s="23">
        <f t="shared" si="24"/>
        <v>28.012500000000003</v>
      </c>
      <c r="L49" s="23">
        <f t="shared" si="25"/>
        <v>55.1</v>
      </c>
      <c r="M49" s="23">
        <f t="shared" si="26"/>
        <v>56.84</v>
      </c>
      <c r="N49" s="24">
        <f t="shared" si="27"/>
        <v>65.25</v>
      </c>
      <c r="O49" s="25">
        <f t="shared" si="28"/>
        <v>229.5025</v>
      </c>
      <c r="P49" s="23" t="str">
        <f t="shared" si="29"/>
        <v>D</v>
      </c>
      <c r="Q49" s="23" t="str">
        <f t="shared" si="30"/>
        <v>D</v>
      </c>
      <c r="R49" s="23" t="str">
        <f t="shared" si="21"/>
        <v>C</v>
      </c>
      <c r="S49" s="23" t="str">
        <f t="shared" si="22"/>
        <v>C</v>
      </c>
      <c r="T49" s="23" t="str">
        <f t="shared" si="23"/>
        <v>B</v>
      </c>
      <c r="U49" s="114" t="str">
        <f t="shared" si="31"/>
        <v>C</v>
      </c>
      <c r="V49" s="112"/>
      <c r="W49" s="34"/>
      <c r="X49" s="93"/>
      <c r="Y49" s="116"/>
      <c r="Z49" s="38"/>
      <c r="AA49" s="28"/>
      <c r="AB49" s="28"/>
      <c r="AC49" s="28"/>
      <c r="AD49" s="28"/>
      <c r="AE49" s="28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67"/>
      <c r="AR49" s="119"/>
      <c r="AS49" s="119"/>
    </row>
    <row r="50" spans="1:45" s="27" customFormat="1" ht="15" customHeight="1">
      <c r="A50" s="103">
        <v>48</v>
      </c>
      <c r="B50" s="41" t="s">
        <v>75</v>
      </c>
      <c r="C50" s="18">
        <v>2007</v>
      </c>
      <c r="D50" s="42" t="s">
        <v>14</v>
      </c>
      <c r="E50" s="43">
        <v>195</v>
      </c>
      <c r="F50" s="41">
        <v>252</v>
      </c>
      <c r="G50" s="41">
        <v>332</v>
      </c>
      <c r="H50" s="41">
        <v>29</v>
      </c>
      <c r="I50" s="42">
        <v>278</v>
      </c>
      <c r="J50" s="22">
        <f t="shared" si="10"/>
        <v>27</v>
      </c>
      <c r="K50" s="23">
        <f t="shared" si="24"/>
        <v>23.862500000000001</v>
      </c>
      <c r="L50" s="23">
        <f t="shared" si="25"/>
        <v>49.3</v>
      </c>
      <c r="M50" s="23">
        <f t="shared" si="26"/>
        <v>72.5</v>
      </c>
      <c r="N50" s="24">
        <f t="shared" si="27"/>
        <v>55.1</v>
      </c>
      <c r="O50" s="25">
        <f t="shared" si="28"/>
        <v>227.76249999999999</v>
      </c>
      <c r="P50" s="23" t="str">
        <f t="shared" si="29"/>
        <v>C</v>
      </c>
      <c r="Q50" s="23" t="str">
        <f t="shared" si="30"/>
        <v>C</v>
      </c>
      <c r="R50" s="23" t="str">
        <f t="shared" si="21"/>
        <v>D</v>
      </c>
      <c r="S50" s="23" t="str">
        <f t="shared" si="22"/>
        <v>B</v>
      </c>
      <c r="T50" s="23" t="str">
        <f t="shared" si="23"/>
        <v>C</v>
      </c>
      <c r="U50" s="32" t="str">
        <f t="shared" si="31"/>
        <v>C</v>
      </c>
      <c r="V50" s="112"/>
      <c r="W50" s="34"/>
      <c r="X50" s="28"/>
      <c r="Y50" s="48"/>
      <c r="Z50" s="38"/>
      <c r="AA50" s="49"/>
      <c r="AB50" s="49"/>
      <c r="AC50" s="49"/>
      <c r="AD50" s="49"/>
      <c r="AE50" s="4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67"/>
      <c r="AR50" s="34"/>
      <c r="AS50" s="119"/>
    </row>
    <row r="51" spans="1:45" s="27" customFormat="1" ht="15" customHeight="1">
      <c r="A51" s="103">
        <v>49</v>
      </c>
      <c r="B51" s="121" t="s">
        <v>76</v>
      </c>
      <c r="C51" s="104">
        <v>2007</v>
      </c>
      <c r="D51" s="105" t="s">
        <v>18</v>
      </c>
      <c r="E51" s="106">
        <v>191</v>
      </c>
      <c r="F51" s="104">
        <v>250</v>
      </c>
      <c r="G51" s="104">
        <v>342</v>
      </c>
      <c r="H51" s="104">
        <v>26</v>
      </c>
      <c r="I51" s="107">
        <v>280</v>
      </c>
      <c r="J51" s="22">
        <f t="shared" si="10"/>
        <v>16.200000000000003</v>
      </c>
      <c r="K51" s="23">
        <f t="shared" si="24"/>
        <v>19.712500000000002</v>
      </c>
      <c r="L51" s="23">
        <f t="shared" si="25"/>
        <v>78.3</v>
      </c>
      <c r="M51" s="23">
        <f t="shared" si="26"/>
        <v>55.1</v>
      </c>
      <c r="N51" s="24">
        <f t="shared" si="27"/>
        <v>58</v>
      </c>
      <c r="O51" s="77">
        <f t="shared" si="28"/>
        <v>227.3125</v>
      </c>
      <c r="P51" s="109" t="str">
        <f t="shared" si="29"/>
        <v>D</v>
      </c>
      <c r="Q51" s="109" t="str">
        <f t="shared" si="30"/>
        <v>D</v>
      </c>
      <c r="R51" s="109" t="str">
        <f t="shared" si="21"/>
        <v>B</v>
      </c>
      <c r="S51" s="109" t="str">
        <f t="shared" si="22"/>
        <v>C</v>
      </c>
      <c r="T51" s="109" t="str">
        <f t="shared" si="23"/>
        <v>C</v>
      </c>
      <c r="U51" s="111" t="str">
        <f t="shared" si="31"/>
        <v>C</v>
      </c>
      <c r="V51" s="112"/>
      <c r="W51" s="34"/>
      <c r="X51" s="28"/>
      <c r="Y51" s="33"/>
      <c r="Z51" s="38"/>
      <c r="AA51" s="28"/>
      <c r="AB51" s="28"/>
      <c r="AC51" s="28"/>
      <c r="AD51" s="49"/>
      <c r="AE51" s="28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67"/>
      <c r="AR51" s="34"/>
      <c r="AS51" s="119"/>
    </row>
    <row r="52" spans="1:45" s="27" customFormat="1" ht="15" customHeight="1">
      <c r="A52" s="103">
        <v>50</v>
      </c>
      <c r="B52" s="113" t="s">
        <v>77</v>
      </c>
      <c r="C52" s="122">
        <v>2004</v>
      </c>
      <c r="D52" s="19" t="s">
        <v>71</v>
      </c>
      <c r="E52" s="20">
        <v>189</v>
      </c>
      <c r="F52" s="18">
        <v>249</v>
      </c>
      <c r="G52" s="18">
        <v>344</v>
      </c>
      <c r="H52" s="18">
        <v>22.9</v>
      </c>
      <c r="I52" s="21">
        <v>293</v>
      </c>
      <c r="J52" s="22">
        <f t="shared" si="10"/>
        <v>10.8</v>
      </c>
      <c r="K52" s="23">
        <f t="shared" si="24"/>
        <v>17.637500000000003</v>
      </c>
      <c r="L52" s="23">
        <f t="shared" si="25"/>
        <v>84.1</v>
      </c>
      <c r="M52" s="23">
        <f t="shared" si="26"/>
        <v>37.11999999999999</v>
      </c>
      <c r="N52" s="24">
        <f t="shared" si="27"/>
        <v>76.849999999999994</v>
      </c>
      <c r="O52" s="25">
        <f t="shared" si="28"/>
        <v>226.50749999999996</v>
      </c>
      <c r="P52" s="23" t="str">
        <f t="shared" si="29"/>
        <v>D</v>
      </c>
      <c r="Q52" s="23" t="str">
        <f t="shared" si="30"/>
        <v>D</v>
      </c>
      <c r="R52" s="23" t="str">
        <f t="shared" si="21"/>
        <v>A</v>
      </c>
      <c r="S52" s="23" t="str">
        <f t="shared" si="22"/>
        <v>D</v>
      </c>
      <c r="T52" s="23" t="str">
        <f t="shared" si="23"/>
        <v>B</v>
      </c>
      <c r="U52" s="114" t="str">
        <f t="shared" si="31"/>
        <v>C</v>
      </c>
      <c r="V52" s="115"/>
      <c r="W52" s="34"/>
      <c r="X52" s="28"/>
      <c r="Y52" s="48"/>
      <c r="Z52" s="54"/>
      <c r="AA52" s="49"/>
      <c r="AB52" s="49"/>
      <c r="AC52" s="49"/>
      <c r="AD52" s="49"/>
      <c r="AE52" s="4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67"/>
      <c r="AR52" s="119"/>
      <c r="AS52" s="119"/>
    </row>
    <row r="53" spans="1:45" s="27" customFormat="1" ht="15" customHeight="1">
      <c r="A53" s="103">
        <v>51</v>
      </c>
      <c r="B53" s="35" t="s">
        <v>78</v>
      </c>
      <c r="C53" s="122">
        <v>2008</v>
      </c>
      <c r="D53" s="19" t="s">
        <v>51</v>
      </c>
      <c r="E53" s="20">
        <v>197</v>
      </c>
      <c r="F53" s="18">
        <v>261</v>
      </c>
      <c r="G53" s="18">
        <v>336</v>
      </c>
      <c r="H53" s="18">
        <v>22.5</v>
      </c>
      <c r="I53" s="21">
        <v>278</v>
      </c>
      <c r="J53" s="22">
        <f t="shared" si="10"/>
        <v>32.400000000000006</v>
      </c>
      <c r="K53" s="23">
        <f t="shared" si="24"/>
        <v>42.537500000000001</v>
      </c>
      <c r="L53" s="23">
        <f t="shared" si="25"/>
        <v>60.9</v>
      </c>
      <c r="M53" s="23">
        <f t="shared" si="26"/>
        <v>34.799999999999997</v>
      </c>
      <c r="N53" s="24">
        <f t="shared" si="27"/>
        <v>55.1</v>
      </c>
      <c r="O53" s="25">
        <f t="shared" si="28"/>
        <v>225.73749999999998</v>
      </c>
      <c r="P53" s="23" t="str">
        <f t="shared" si="29"/>
        <v>B</v>
      </c>
      <c r="Q53" s="23" t="str">
        <f t="shared" si="30"/>
        <v>B</v>
      </c>
      <c r="R53" s="23" t="str">
        <f t="shared" ref="R53:T84" si="32">IF(L53&gt;=80,"A",IF(L53&gt;=60,"B",IF(L53&gt;=50,"C","D")))</f>
        <v>B</v>
      </c>
      <c r="S53" s="23" t="str">
        <f t="shared" si="32"/>
        <v>D</v>
      </c>
      <c r="T53" s="23" t="str">
        <f t="shared" si="32"/>
        <v>C</v>
      </c>
      <c r="U53" s="114" t="str">
        <f t="shared" si="31"/>
        <v>C</v>
      </c>
      <c r="V53" s="112"/>
      <c r="W53" s="34"/>
      <c r="X53" s="28"/>
      <c r="Y53" s="48"/>
      <c r="Z53" s="38"/>
      <c r="AA53" s="49"/>
      <c r="AB53" s="49"/>
      <c r="AC53" s="49"/>
      <c r="AD53" s="49"/>
      <c r="AE53" s="4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67"/>
      <c r="AR53" s="119"/>
      <c r="AS53" s="119"/>
    </row>
    <row r="54" spans="1:45" s="27" customFormat="1" ht="15" customHeight="1">
      <c r="A54" s="103">
        <v>52</v>
      </c>
      <c r="B54" s="35" t="s">
        <v>79</v>
      </c>
      <c r="C54" s="122">
        <v>2007</v>
      </c>
      <c r="D54" s="19" t="s">
        <v>80</v>
      </c>
      <c r="E54" s="20">
        <v>190</v>
      </c>
      <c r="F54" s="18">
        <v>242</v>
      </c>
      <c r="G54" s="18">
        <v>342</v>
      </c>
      <c r="H54" s="18">
        <v>23.8</v>
      </c>
      <c r="I54" s="21">
        <v>301</v>
      </c>
      <c r="J54" s="22">
        <f t="shared" si="10"/>
        <v>13.5</v>
      </c>
      <c r="K54" s="23">
        <f t="shared" si="24"/>
        <v>3.1125000000000003</v>
      </c>
      <c r="L54" s="23">
        <f t="shared" si="25"/>
        <v>78.3</v>
      </c>
      <c r="M54" s="23">
        <f t="shared" si="26"/>
        <v>42.34</v>
      </c>
      <c r="N54" s="24">
        <f t="shared" si="27"/>
        <v>88.45</v>
      </c>
      <c r="O54" s="25">
        <f t="shared" si="28"/>
        <v>225.70249999999999</v>
      </c>
      <c r="P54" s="23" t="str">
        <f t="shared" si="29"/>
        <v>D</v>
      </c>
      <c r="Q54" s="23" t="str">
        <f t="shared" si="30"/>
        <v>D</v>
      </c>
      <c r="R54" s="23" t="str">
        <f t="shared" si="32"/>
        <v>B</v>
      </c>
      <c r="S54" s="23" t="str">
        <f t="shared" si="32"/>
        <v>D</v>
      </c>
      <c r="T54" s="23" t="str">
        <f t="shared" si="32"/>
        <v>A</v>
      </c>
      <c r="U54" s="114" t="str">
        <f t="shared" si="31"/>
        <v>C</v>
      </c>
      <c r="V54" s="112"/>
      <c r="W54" s="34"/>
      <c r="X54" s="50"/>
      <c r="Y54" s="48"/>
      <c r="Z54" s="38"/>
      <c r="AA54" s="49"/>
      <c r="AB54" s="49"/>
      <c r="AC54" s="49"/>
      <c r="AD54" s="49"/>
      <c r="AE54" s="4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67"/>
      <c r="AR54" s="119"/>
      <c r="AS54" s="119"/>
    </row>
    <row r="55" spans="1:45" s="27" customFormat="1" ht="15" customHeight="1">
      <c r="A55" s="103">
        <v>53</v>
      </c>
      <c r="B55" s="18" t="s">
        <v>81</v>
      </c>
      <c r="C55" s="122">
        <v>2006</v>
      </c>
      <c r="D55" s="19" t="s">
        <v>54</v>
      </c>
      <c r="E55" s="20">
        <v>192</v>
      </c>
      <c r="F55" s="18">
        <v>256</v>
      </c>
      <c r="G55" s="18">
        <v>340</v>
      </c>
      <c r="H55" s="18">
        <v>25.6</v>
      </c>
      <c r="I55" s="21">
        <v>274</v>
      </c>
      <c r="J55" s="22">
        <f t="shared" si="10"/>
        <v>18.900000000000002</v>
      </c>
      <c r="K55" s="23">
        <f t="shared" si="24"/>
        <v>32.162500000000001</v>
      </c>
      <c r="L55" s="23">
        <f t="shared" si="25"/>
        <v>72.5</v>
      </c>
      <c r="M55" s="23">
        <f t="shared" si="26"/>
        <v>52.780000000000008</v>
      </c>
      <c r="N55" s="24">
        <f t="shared" si="27"/>
        <v>49.3</v>
      </c>
      <c r="O55" s="25">
        <f t="shared" si="28"/>
        <v>225.64249999999998</v>
      </c>
      <c r="P55" s="23" t="str">
        <f t="shared" si="29"/>
        <v>D</v>
      </c>
      <c r="Q55" s="23" t="str">
        <f t="shared" si="30"/>
        <v>D</v>
      </c>
      <c r="R55" s="23" t="str">
        <f t="shared" si="32"/>
        <v>B</v>
      </c>
      <c r="S55" s="23" t="str">
        <f t="shared" si="32"/>
        <v>C</v>
      </c>
      <c r="T55" s="23" t="str">
        <f t="shared" si="32"/>
        <v>D</v>
      </c>
      <c r="U55" s="114" t="str">
        <f t="shared" si="31"/>
        <v>C</v>
      </c>
      <c r="V55" s="112"/>
      <c r="W55" s="34"/>
      <c r="X55" s="28"/>
      <c r="Y55" s="49"/>
      <c r="Z55" s="38"/>
      <c r="AA55" s="49"/>
      <c r="AB55" s="49"/>
      <c r="AC55" s="49"/>
      <c r="AD55" s="49"/>
      <c r="AE55" s="4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67"/>
      <c r="AR55" s="119"/>
      <c r="AS55" s="34"/>
    </row>
    <row r="56" spans="1:45" s="27" customFormat="1" ht="15" customHeight="1">
      <c r="A56" s="103">
        <v>54</v>
      </c>
      <c r="B56" s="18" t="s">
        <v>82</v>
      </c>
      <c r="C56" s="122">
        <v>2008</v>
      </c>
      <c r="D56" s="19" t="s">
        <v>14</v>
      </c>
      <c r="E56" s="20">
        <v>194</v>
      </c>
      <c r="F56" s="18">
        <v>255</v>
      </c>
      <c r="G56" s="18">
        <v>340</v>
      </c>
      <c r="H56" s="18">
        <v>22.2</v>
      </c>
      <c r="I56" s="21">
        <v>285</v>
      </c>
      <c r="J56" s="22">
        <f t="shared" si="10"/>
        <v>24.3</v>
      </c>
      <c r="K56" s="23">
        <f t="shared" si="24"/>
        <v>30.087500000000002</v>
      </c>
      <c r="L56" s="23">
        <f t="shared" si="25"/>
        <v>72.5</v>
      </c>
      <c r="M56" s="23">
        <f t="shared" si="26"/>
        <v>33.059999999999995</v>
      </c>
      <c r="N56" s="24">
        <f t="shared" si="27"/>
        <v>65.25</v>
      </c>
      <c r="O56" s="25">
        <f t="shared" si="28"/>
        <v>225.19749999999999</v>
      </c>
      <c r="P56" s="23" t="str">
        <f t="shared" si="29"/>
        <v>D</v>
      </c>
      <c r="Q56" s="23" t="str">
        <f t="shared" si="30"/>
        <v>D</v>
      </c>
      <c r="R56" s="23" t="str">
        <f t="shared" si="32"/>
        <v>B</v>
      </c>
      <c r="S56" s="23" t="str">
        <f t="shared" si="32"/>
        <v>D</v>
      </c>
      <c r="T56" s="23" t="str">
        <f t="shared" si="32"/>
        <v>B</v>
      </c>
      <c r="U56" s="114" t="str">
        <f t="shared" si="31"/>
        <v>C</v>
      </c>
      <c r="V56" s="112"/>
      <c r="W56" s="34"/>
      <c r="X56" s="50"/>
      <c r="Y56" s="48"/>
      <c r="Z56" s="38"/>
      <c r="AA56" s="49"/>
      <c r="AB56" s="49"/>
      <c r="AC56" s="49"/>
      <c r="AD56" s="49"/>
      <c r="AE56" s="4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67"/>
      <c r="AR56" s="119"/>
      <c r="AS56" s="119"/>
    </row>
    <row r="57" spans="1:45" s="27" customFormat="1" ht="15" customHeight="1">
      <c r="A57" s="103">
        <v>55</v>
      </c>
      <c r="B57" s="18" t="s">
        <v>83</v>
      </c>
      <c r="C57" s="122">
        <v>2008</v>
      </c>
      <c r="D57" s="42" t="s">
        <v>44</v>
      </c>
      <c r="E57" s="20">
        <v>199</v>
      </c>
      <c r="F57" s="18">
        <v>261</v>
      </c>
      <c r="G57" s="18">
        <v>336</v>
      </c>
      <c r="H57" s="18">
        <v>20.5</v>
      </c>
      <c r="I57" s="21">
        <v>280</v>
      </c>
      <c r="J57" s="22">
        <f t="shared" si="10"/>
        <v>37.800000000000004</v>
      </c>
      <c r="K57" s="23">
        <f t="shared" si="24"/>
        <v>42.537500000000001</v>
      </c>
      <c r="L57" s="23">
        <f t="shared" si="25"/>
        <v>60.9</v>
      </c>
      <c r="M57" s="23">
        <f t="shared" si="26"/>
        <v>23.2</v>
      </c>
      <c r="N57" s="24">
        <f t="shared" si="27"/>
        <v>58</v>
      </c>
      <c r="O57" s="25">
        <f t="shared" si="28"/>
        <v>222.4375</v>
      </c>
      <c r="P57" s="23" t="str">
        <f t="shared" si="29"/>
        <v>B</v>
      </c>
      <c r="Q57" s="23" t="str">
        <f t="shared" si="30"/>
        <v>B</v>
      </c>
      <c r="R57" s="23" t="str">
        <f t="shared" si="32"/>
        <v>B</v>
      </c>
      <c r="S57" s="23" t="str">
        <f t="shared" si="32"/>
        <v>D</v>
      </c>
      <c r="T57" s="23" t="str">
        <f t="shared" si="32"/>
        <v>C</v>
      </c>
      <c r="U57" s="114" t="str">
        <f t="shared" si="31"/>
        <v>C</v>
      </c>
      <c r="V57" s="112"/>
      <c r="W57" s="34"/>
      <c r="X57" s="50"/>
      <c r="Y57" s="48"/>
      <c r="Z57" s="54"/>
      <c r="AA57" s="49"/>
      <c r="AB57" s="49"/>
      <c r="AC57" s="49"/>
      <c r="AD57" s="49"/>
      <c r="AE57" s="4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40"/>
      <c r="AR57" s="34"/>
      <c r="AS57" s="119"/>
    </row>
    <row r="58" spans="1:45" s="27" customFormat="1" ht="15" customHeight="1">
      <c r="A58" s="103">
        <v>56</v>
      </c>
      <c r="B58" s="123" t="s">
        <v>84</v>
      </c>
      <c r="C58" s="122">
        <v>2007</v>
      </c>
      <c r="D58" s="42" t="s">
        <v>44</v>
      </c>
      <c r="E58" s="43">
        <v>194</v>
      </c>
      <c r="F58" s="41">
        <v>253</v>
      </c>
      <c r="G58" s="18">
        <v>336</v>
      </c>
      <c r="H58" s="124">
        <v>24.9</v>
      </c>
      <c r="I58" s="125">
        <v>282</v>
      </c>
      <c r="J58" s="22">
        <f t="shared" si="10"/>
        <v>24.3</v>
      </c>
      <c r="K58" s="23">
        <f t="shared" si="24"/>
        <v>25.937500000000004</v>
      </c>
      <c r="L58" s="23">
        <f t="shared" si="25"/>
        <v>60.9</v>
      </c>
      <c r="M58" s="23">
        <f t="shared" si="26"/>
        <v>48.719999999999992</v>
      </c>
      <c r="N58" s="24">
        <f t="shared" si="27"/>
        <v>60.9</v>
      </c>
      <c r="O58" s="25">
        <f t="shared" si="28"/>
        <v>220.75749999999999</v>
      </c>
      <c r="P58" s="23" t="str">
        <f t="shared" si="29"/>
        <v>D</v>
      </c>
      <c r="Q58" s="23" t="str">
        <f t="shared" si="30"/>
        <v>D</v>
      </c>
      <c r="R58" s="23" t="str">
        <f t="shared" si="32"/>
        <v>B</v>
      </c>
      <c r="S58" s="23" t="str">
        <f t="shared" si="32"/>
        <v>D</v>
      </c>
      <c r="T58" s="23" t="str">
        <f t="shared" si="32"/>
        <v>B</v>
      </c>
      <c r="U58" s="114" t="str">
        <f t="shared" si="31"/>
        <v>C</v>
      </c>
      <c r="V58" s="115"/>
      <c r="W58" s="34"/>
      <c r="X58" s="28"/>
      <c r="Y58" s="48"/>
      <c r="Z58" s="54"/>
      <c r="AA58" s="49"/>
      <c r="AB58" s="49"/>
      <c r="AC58" s="49"/>
      <c r="AD58" s="49"/>
      <c r="AE58" s="4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40"/>
      <c r="AR58" s="119"/>
      <c r="AS58" s="119"/>
    </row>
    <row r="59" spans="1:45" s="27" customFormat="1" ht="15" customHeight="1">
      <c r="A59" s="103">
        <v>57</v>
      </c>
      <c r="B59" s="18" t="s">
        <v>85</v>
      </c>
      <c r="C59" s="122">
        <v>2005</v>
      </c>
      <c r="D59" s="19" t="s">
        <v>16</v>
      </c>
      <c r="E59" s="20">
        <v>190</v>
      </c>
      <c r="F59" s="18">
        <v>248</v>
      </c>
      <c r="G59" s="18">
        <v>336</v>
      </c>
      <c r="H59" s="18">
        <v>27.8</v>
      </c>
      <c r="I59" s="21">
        <v>285</v>
      </c>
      <c r="J59" s="22">
        <v>13.5</v>
      </c>
      <c r="K59" s="23">
        <f t="shared" si="24"/>
        <v>15.562500000000002</v>
      </c>
      <c r="L59" s="23">
        <f t="shared" si="25"/>
        <v>60.9</v>
      </c>
      <c r="M59" s="23">
        <f t="shared" si="26"/>
        <v>65.540000000000006</v>
      </c>
      <c r="N59" s="24">
        <f t="shared" si="27"/>
        <v>65.25</v>
      </c>
      <c r="O59" s="25">
        <f t="shared" si="28"/>
        <v>220.7525</v>
      </c>
      <c r="P59" s="23" t="str">
        <f t="shared" si="29"/>
        <v>D</v>
      </c>
      <c r="Q59" s="23" t="str">
        <f t="shared" si="30"/>
        <v>D</v>
      </c>
      <c r="R59" s="23" t="str">
        <f t="shared" si="32"/>
        <v>B</v>
      </c>
      <c r="S59" s="23" t="str">
        <f t="shared" si="32"/>
        <v>B</v>
      </c>
      <c r="T59" s="23" t="str">
        <f t="shared" si="32"/>
        <v>B</v>
      </c>
      <c r="U59" s="114" t="str">
        <f t="shared" si="31"/>
        <v>C</v>
      </c>
      <c r="V59" s="112"/>
      <c r="W59" s="34"/>
      <c r="X59" s="50"/>
      <c r="Y59" s="48"/>
      <c r="Z59" s="38"/>
      <c r="AA59" s="49"/>
      <c r="AB59" s="49"/>
      <c r="AC59" s="49"/>
      <c r="AD59" s="49"/>
      <c r="AE59" s="4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67"/>
      <c r="AR59" s="34"/>
      <c r="AS59" s="119"/>
    </row>
    <row r="60" spans="1:45" s="27" customFormat="1" ht="15" customHeight="1">
      <c r="A60" s="103">
        <v>58</v>
      </c>
      <c r="B60" s="35" t="s">
        <v>86</v>
      </c>
      <c r="C60" s="122">
        <v>2005</v>
      </c>
      <c r="D60" s="19" t="s">
        <v>28</v>
      </c>
      <c r="E60" s="20">
        <v>197</v>
      </c>
      <c r="F60" s="18">
        <v>251</v>
      </c>
      <c r="G60" s="18">
        <v>326</v>
      </c>
      <c r="H60" s="18">
        <v>32.5</v>
      </c>
      <c r="I60" s="21">
        <v>268</v>
      </c>
      <c r="J60" s="22">
        <f t="shared" ref="J60:J123" si="33">MAX(0,(E60-185)*5.4)*0.5</f>
        <v>32.400000000000006</v>
      </c>
      <c r="K60" s="23">
        <f t="shared" si="24"/>
        <v>21.787500000000001</v>
      </c>
      <c r="L60" s="23">
        <f t="shared" si="25"/>
        <v>31.9</v>
      </c>
      <c r="M60" s="23">
        <f t="shared" si="26"/>
        <v>92.8</v>
      </c>
      <c r="N60" s="24">
        <f t="shared" si="27"/>
        <v>40.6</v>
      </c>
      <c r="O60" s="25">
        <f t="shared" si="28"/>
        <v>219.48749999999998</v>
      </c>
      <c r="P60" s="23" t="str">
        <f t="shared" si="29"/>
        <v>B</v>
      </c>
      <c r="Q60" s="23" t="str">
        <f t="shared" si="30"/>
        <v>B</v>
      </c>
      <c r="R60" s="23" t="str">
        <f t="shared" si="32"/>
        <v>D</v>
      </c>
      <c r="S60" s="23" t="str">
        <f t="shared" si="32"/>
        <v>A</v>
      </c>
      <c r="T60" s="23" t="str">
        <f t="shared" si="32"/>
        <v>D</v>
      </c>
      <c r="U60" s="114" t="str">
        <f t="shared" si="31"/>
        <v>C</v>
      </c>
      <c r="V60" s="112"/>
      <c r="W60" s="34"/>
      <c r="X60" s="50"/>
      <c r="Y60" s="48"/>
      <c r="Z60" s="54"/>
      <c r="AA60" s="49"/>
      <c r="AB60" s="49"/>
      <c r="AC60" s="49"/>
      <c r="AD60" s="49"/>
      <c r="AE60" s="4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40"/>
      <c r="AR60" s="119"/>
      <c r="AS60" s="119"/>
    </row>
    <row r="61" spans="1:45" s="27" customFormat="1" ht="15" customHeight="1">
      <c r="A61" s="103">
        <v>59</v>
      </c>
      <c r="B61" s="18" t="s">
        <v>87</v>
      </c>
      <c r="C61" s="122">
        <v>2005</v>
      </c>
      <c r="D61" s="19" t="s">
        <v>88</v>
      </c>
      <c r="E61" s="20">
        <v>197</v>
      </c>
      <c r="F61" s="18">
        <v>268</v>
      </c>
      <c r="G61" s="18">
        <v>338</v>
      </c>
      <c r="H61" s="18">
        <v>24.4</v>
      </c>
      <c r="I61" s="21">
        <v>252</v>
      </c>
      <c r="J61" s="22">
        <f t="shared" si="33"/>
        <v>32.400000000000006</v>
      </c>
      <c r="K61" s="23">
        <f t="shared" si="24"/>
        <v>57.062500000000007</v>
      </c>
      <c r="L61" s="23">
        <f t="shared" si="25"/>
        <v>66.7</v>
      </c>
      <c r="M61" s="23">
        <f t="shared" si="26"/>
        <v>45.819999999999993</v>
      </c>
      <c r="N61" s="24">
        <f t="shared" si="27"/>
        <v>17.399999999999999</v>
      </c>
      <c r="O61" s="25">
        <f t="shared" si="28"/>
        <v>219.38250000000002</v>
      </c>
      <c r="P61" s="23" t="str">
        <f t="shared" si="29"/>
        <v>B</v>
      </c>
      <c r="Q61" s="23" t="str">
        <f t="shared" si="30"/>
        <v>B</v>
      </c>
      <c r="R61" s="23" t="str">
        <f t="shared" si="32"/>
        <v>B</v>
      </c>
      <c r="S61" s="23" t="str">
        <f t="shared" si="32"/>
        <v>D</v>
      </c>
      <c r="T61" s="23" t="str">
        <f t="shared" si="32"/>
        <v>D</v>
      </c>
      <c r="U61" s="114" t="str">
        <f t="shared" si="31"/>
        <v>C</v>
      </c>
      <c r="V61" s="115"/>
      <c r="W61" s="34"/>
      <c r="X61" s="50"/>
      <c r="Y61" s="48"/>
      <c r="Z61" s="54"/>
      <c r="AA61" s="49"/>
      <c r="AB61" s="49"/>
      <c r="AC61" s="49"/>
      <c r="AD61" s="49"/>
      <c r="AE61" s="4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67"/>
      <c r="AR61" s="119"/>
      <c r="AS61" s="119"/>
    </row>
    <row r="62" spans="1:45" s="27" customFormat="1" ht="15" customHeight="1">
      <c r="A62" s="103">
        <v>60</v>
      </c>
      <c r="B62" s="18" t="s">
        <v>89</v>
      </c>
      <c r="C62" s="122">
        <v>2008</v>
      </c>
      <c r="D62" s="42" t="s">
        <v>73</v>
      </c>
      <c r="E62" s="20">
        <v>202</v>
      </c>
      <c r="F62" s="18">
        <v>261</v>
      </c>
      <c r="G62" s="18">
        <v>336</v>
      </c>
      <c r="H62" s="18">
        <v>24.3</v>
      </c>
      <c r="I62" s="21">
        <v>257</v>
      </c>
      <c r="J62" s="22">
        <f t="shared" si="33"/>
        <v>45.900000000000006</v>
      </c>
      <c r="K62" s="23">
        <f t="shared" si="24"/>
        <v>42.537500000000001</v>
      </c>
      <c r="L62" s="23">
        <f t="shared" si="25"/>
        <v>60.9</v>
      </c>
      <c r="M62" s="23">
        <f t="shared" si="26"/>
        <v>45.24</v>
      </c>
      <c r="N62" s="24">
        <f t="shared" si="27"/>
        <v>24.65</v>
      </c>
      <c r="O62" s="25">
        <f t="shared" si="28"/>
        <v>219.22750000000002</v>
      </c>
      <c r="P62" s="23" t="str">
        <f t="shared" si="29"/>
        <v>A</v>
      </c>
      <c r="Q62" s="23" t="str">
        <f t="shared" si="30"/>
        <v>A</v>
      </c>
      <c r="R62" s="23" t="str">
        <f t="shared" si="32"/>
        <v>B</v>
      </c>
      <c r="S62" s="23" t="str">
        <f t="shared" si="32"/>
        <v>D</v>
      </c>
      <c r="T62" s="23" t="str">
        <f t="shared" si="32"/>
        <v>D</v>
      </c>
      <c r="U62" s="114" t="str">
        <f t="shared" si="31"/>
        <v>C</v>
      </c>
      <c r="V62" s="115"/>
      <c r="W62" s="34"/>
      <c r="X62" s="28"/>
      <c r="Y62" s="48"/>
      <c r="Z62" s="38"/>
      <c r="AA62" s="49"/>
      <c r="AB62" s="49"/>
      <c r="AC62" s="49"/>
      <c r="AD62" s="49"/>
      <c r="AE62" s="4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67"/>
      <c r="AR62" s="119"/>
      <c r="AS62" s="119"/>
    </row>
    <row r="63" spans="1:45" s="27" customFormat="1" ht="15" customHeight="1">
      <c r="A63" s="103">
        <v>61</v>
      </c>
      <c r="B63" s="18" t="s">
        <v>90</v>
      </c>
      <c r="C63" s="122">
        <v>2006</v>
      </c>
      <c r="D63" s="42" t="s">
        <v>73</v>
      </c>
      <c r="E63" s="20">
        <v>197</v>
      </c>
      <c r="F63" s="18">
        <v>253</v>
      </c>
      <c r="G63" s="18">
        <v>328</v>
      </c>
      <c r="H63" s="18">
        <v>28.8</v>
      </c>
      <c r="I63" s="21">
        <v>275</v>
      </c>
      <c r="J63" s="22">
        <f t="shared" si="33"/>
        <v>32.400000000000006</v>
      </c>
      <c r="K63" s="23">
        <f t="shared" si="24"/>
        <v>25.937500000000004</v>
      </c>
      <c r="L63" s="23">
        <f t="shared" si="25"/>
        <v>37.699999999999996</v>
      </c>
      <c r="M63" s="23">
        <f t="shared" si="26"/>
        <v>71.34</v>
      </c>
      <c r="N63" s="24">
        <f t="shared" si="27"/>
        <v>50.75</v>
      </c>
      <c r="O63" s="25">
        <f t="shared" si="28"/>
        <v>218.1275</v>
      </c>
      <c r="P63" s="23" t="str">
        <f t="shared" si="29"/>
        <v>B</v>
      </c>
      <c r="Q63" s="23" t="str">
        <f t="shared" si="30"/>
        <v>B</v>
      </c>
      <c r="R63" s="23" t="str">
        <f t="shared" si="32"/>
        <v>D</v>
      </c>
      <c r="S63" s="23" t="str">
        <f t="shared" si="32"/>
        <v>B</v>
      </c>
      <c r="T63" s="23" t="str">
        <f t="shared" si="32"/>
        <v>C</v>
      </c>
      <c r="U63" s="114" t="str">
        <f t="shared" si="31"/>
        <v>C</v>
      </c>
      <c r="V63" s="115"/>
      <c r="W63" s="34"/>
      <c r="X63" s="28"/>
      <c r="Y63" s="48"/>
      <c r="Z63" s="54"/>
      <c r="AA63" s="49"/>
      <c r="AB63" s="49"/>
      <c r="AC63" s="49"/>
      <c r="AD63" s="49"/>
      <c r="AE63" s="4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67"/>
      <c r="AR63" s="119"/>
      <c r="AS63" s="119"/>
    </row>
    <row r="64" spans="1:45" s="27" customFormat="1" ht="15" customHeight="1">
      <c r="A64" s="103">
        <v>62</v>
      </c>
      <c r="B64" s="35" t="s">
        <v>91</v>
      </c>
      <c r="C64" s="122">
        <v>2007</v>
      </c>
      <c r="D64" s="19" t="s">
        <v>18</v>
      </c>
      <c r="E64" s="20">
        <v>196</v>
      </c>
      <c r="F64" s="18">
        <v>252</v>
      </c>
      <c r="G64" s="18">
        <v>338</v>
      </c>
      <c r="H64" s="18">
        <v>28.1</v>
      </c>
      <c r="I64" s="21">
        <v>261</v>
      </c>
      <c r="J64" s="22">
        <f t="shared" si="33"/>
        <v>29.700000000000003</v>
      </c>
      <c r="K64" s="23">
        <f t="shared" si="24"/>
        <v>23.862500000000001</v>
      </c>
      <c r="L64" s="23">
        <f t="shared" si="25"/>
        <v>66.7</v>
      </c>
      <c r="M64" s="23">
        <f t="shared" si="26"/>
        <v>67.28</v>
      </c>
      <c r="N64" s="24">
        <f t="shared" si="27"/>
        <v>30.45</v>
      </c>
      <c r="O64" s="25">
        <f t="shared" si="28"/>
        <v>217.99250000000001</v>
      </c>
      <c r="P64" s="23" t="str">
        <f t="shared" si="29"/>
        <v>C</v>
      </c>
      <c r="Q64" s="23" t="str">
        <f t="shared" si="30"/>
        <v>C</v>
      </c>
      <c r="R64" s="23" t="str">
        <f t="shared" si="32"/>
        <v>B</v>
      </c>
      <c r="S64" s="23" t="str">
        <f t="shared" si="32"/>
        <v>B</v>
      </c>
      <c r="T64" s="23" t="str">
        <f t="shared" si="32"/>
        <v>D</v>
      </c>
      <c r="U64" s="114" t="str">
        <f t="shared" si="31"/>
        <v>C</v>
      </c>
      <c r="V64" s="115"/>
      <c r="W64" s="34"/>
      <c r="X64" s="50"/>
      <c r="Y64" s="48"/>
      <c r="Z64" s="54"/>
      <c r="AA64" s="126"/>
      <c r="AB64" s="126"/>
      <c r="AC64" s="126"/>
      <c r="AD64" s="127"/>
      <c r="AE64" s="126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67"/>
      <c r="AR64" s="34"/>
      <c r="AS64" s="119"/>
    </row>
    <row r="65" spans="1:45" s="27" customFormat="1" ht="15" customHeight="1">
      <c r="A65" s="103">
        <v>63</v>
      </c>
      <c r="B65" s="35" t="s">
        <v>92</v>
      </c>
      <c r="C65" s="122">
        <v>2004</v>
      </c>
      <c r="D65" s="19" t="s">
        <v>54</v>
      </c>
      <c r="E65" s="20">
        <v>193</v>
      </c>
      <c r="F65" s="18">
        <v>249</v>
      </c>
      <c r="G65" s="18">
        <v>332</v>
      </c>
      <c r="H65" s="18">
        <v>27.5</v>
      </c>
      <c r="I65" s="21">
        <v>285</v>
      </c>
      <c r="J65" s="22">
        <f t="shared" si="33"/>
        <v>21.6</v>
      </c>
      <c r="K65" s="23">
        <f t="shared" si="24"/>
        <v>17.637500000000003</v>
      </c>
      <c r="L65" s="23">
        <f t="shared" si="25"/>
        <v>49.3</v>
      </c>
      <c r="M65" s="23">
        <f t="shared" si="26"/>
        <v>63.8</v>
      </c>
      <c r="N65" s="24">
        <f t="shared" si="27"/>
        <v>65.25</v>
      </c>
      <c r="O65" s="25">
        <f t="shared" si="28"/>
        <v>217.58749999999998</v>
      </c>
      <c r="P65" s="23" t="str">
        <f t="shared" si="29"/>
        <v>D</v>
      </c>
      <c r="Q65" s="23" t="str">
        <f t="shared" si="30"/>
        <v>D</v>
      </c>
      <c r="R65" s="23" t="str">
        <f t="shared" si="32"/>
        <v>D</v>
      </c>
      <c r="S65" s="23" t="str">
        <f t="shared" si="32"/>
        <v>B</v>
      </c>
      <c r="T65" s="23" t="str">
        <f t="shared" si="32"/>
        <v>B</v>
      </c>
      <c r="U65" s="114" t="str">
        <f t="shared" si="31"/>
        <v>C</v>
      </c>
      <c r="V65" s="112"/>
      <c r="W65" s="34"/>
      <c r="X65" s="128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119"/>
    </row>
    <row r="66" spans="1:45" s="27" customFormat="1" ht="15" customHeight="1">
      <c r="A66" s="103">
        <v>64</v>
      </c>
      <c r="B66" s="18" t="s">
        <v>93</v>
      </c>
      <c r="C66" s="122">
        <v>2006</v>
      </c>
      <c r="D66" s="19" t="s">
        <v>23</v>
      </c>
      <c r="E66" s="20">
        <v>197</v>
      </c>
      <c r="F66" s="18">
        <v>258</v>
      </c>
      <c r="G66" s="18">
        <v>338</v>
      </c>
      <c r="H66" s="18">
        <v>25.4</v>
      </c>
      <c r="I66" s="21">
        <v>261</v>
      </c>
      <c r="J66" s="22">
        <f t="shared" si="33"/>
        <v>32.400000000000006</v>
      </c>
      <c r="K66" s="23">
        <f t="shared" si="24"/>
        <v>36.3125</v>
      </c>
      <c r="L66" s="23">
        <f t="shared" si="25"/>
        <v>66.7</v>
      </c>
      <c r="M66" s="23">
        <f t="shared" si="26"/>
        <v>51.61999999999999</v>
      </c>
      <c r="N66" s="24">
        <f t="shared" si="27"/>
        <v>30.45</v>
      </c>
      <c r="O66" s="25">
        <f t="shared" si="28"/>
        <v>217.48250000000002</v>
      </c>
      <c r="P66" s="23" t="str">
        <f t="shared" si="29"/>
        <v>B</v>
      </c>
      <c r="Q66" s="23" t="str">
        <f t="shared" si="30"/>
        <v>B</v>
      </c>
      <c r="R66" s="23" t="str">
        <f t="shared" si="32"/>
        <v>B</v>
      </c>
      <c r="S66" s="23" t="str">
        <f t="shared" si="32"/>
        <v>C</v>
      </c>
      <c r="T66" s="23" t="str">
        <f t="shared" si="32"/>
        <v>D</v>
      </c>
      <c r="U66" s="114" t="str">
        <f t="shared" si="31"/>
        <v>C</v>
      </c>
      <c r="V66" s="112"/>
      <c r="W66" s="34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19"/>
      <c r="AL66" s="119"/>
      <c r="AM66" s="119"/>
      <c r="AN66" s="119"/>
      <c r="AO66" s="119"/>
      <c r="AP66" s="119"/>
      <c r="AQ66" s="119"/>
      <c r="AR66" s="119"/>
      <c r="AS66" s="119"/>
    </row>
    <row r="67" spans="1:45" s="27" customFormat="1" ht="15" customHeight="1">
      <c r="A67" s="103">
        <v>65</v>
      </c>
      <c r="B67" s="18" t="s">
        <v>94</v>
      </c>
      <c r="C67" s="122">
        <v>2004</v>
      </c>
      <c r="D67" s="19" t="s">
        <v>20</v>
      </c>
      <c r="E67" s="20">
        <v>195</v>
      </c>
      <c r="F67" s="18">
        <v>257</v>
      </c>
      <c r="G67" s="18">
        <v>334</v>
      </c>
      <c r="H67" s="18">
        <v>21.4</v>
      </c>
      <c r="I67" s="21">
        <v>288</v>
      </c>
      <c r="J67" s="22">
        <f t="shared" si="33"/>
        <v>27</v>
      </c>
      <c r="K67" s="23">
        <f t="shared" si="24"/>
        <v>34.237500000000004</v>
      </c>
      <c r="L67" s="23">
        <f t="shared" si="25"/>
        <v>55.1</v>
      </c>
      <c r="M67" s="23">
        <f t="shared" si="26"/>
        <v>28.419999999999991</v>
      </c>
      <c r="N67" s="24">
        <f t="shared" si="27"/>
        <v>69.599999999999994</v>
      </c>
      <c r="O67" s="25">
        <f t="shared" si="28"/>
        <v>214.35749999999999</v>
      </c>
      <c r="P67" s="23" t="str">
        <f t="shared" si="29"/>
        <v>C</v>
      </c>
      <c r="Q67" s="23" t="str">
        <f t="shared" si="30"/>
        <v>C</v>
      </c>
      <c r="R67" s="23" t="str">
        <f t="shared" si="32"/>
        <v>C</v>
      </c>
      <c r="S67" s="23" t="str">
        <f t="shared" si="32"/>
        <v>D</v>
      </c>
      <c r="T67" s="23" t="str">
        <f t="shared" si="32"/>
        <v>B</v>
      </c>
      <c r="U67" s="114" t="str">
        <f t="shared" si="31"/>
        <v>C</v>
      </c>
      <c r="V67" s="112"/>
      <c r="W67" s="34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19"/>
      <c r="AL67" s="119"/>
      <c r="AM67" s="119"/>
      <c r="AN67" s="119"/>
      <c r="AO67" s="119"/>
      <c r="AP67" s="119"/>
      <c r="AQ67" s="119"/>
      <c r="AR67" s="119"/>
      <c r="AS67" s="119"/>
    </row>
    <row r="68" spans="1:45" s="27" customFormat="1" ht="15" customHeight="1">
      <c r="A68" s="103">
        <v>66</v>
      </c>
      <c r="B68" s="35" t="s">
        <v>95</v>
      </c>
      <c r="C68" s="122">
        <v>2006</v>
      </c>
      <c r="D68" s="19" t="s">
        <v>20</v>
      </c>
      <c r="E68" s="20">
        <v>194</v>
      </c>
      <c r="F68" s="18">
        <v>252</v>
      </c>
      <c r="G68" s="18">
        <v>330</v>
      </c>
      <c r="H68" s="18">
        <v>29.5</v>
      </c>
      <c r="I68" s="21">
        <v>272</v>
      </c>
      <c r="J68" s="22">
        <f t="shared" si="33"/>
        <v>24.3</v>
      </c>
      <c r="K68" s="23">
        <f t="shared" si="24"/>
        <v>23.862500000000001</v>
      </c>
      <c r="L68" s="23">
        <f t="shared" si="25"/>
        <v>43.5</v>
      </c>
      <c r="M68" s="23">
        <f t="shared" si="26"/>
        <v>75.399999999999991</v>
      </c>
      <c r="N68" s="24">
        <f t="shared" si="27"/>
        <v>46.4</v>
      </c>
      <c r="O68" s="25">
        <f t="shared" si="28"/>
        <v>213.46250000000001</v>
      </c>
      <c r="P68" s="23" t="str">
        <f t="shared" si="29"/>
        <v>D</v>
      </c>
      <c r="Q68" s="23" t="str">
        <f t="shared" si="30"/>
        <v>D</v>
      </c>
      <c r="R68" s="23" t="str">
        <f t="shared" si="32"/>
        <v>D</v>
      </c>
      <c r="S68" s="23" t="str">
        <f t="shared" si="32"/>
        <v>B</v>
      </c>
      <c r="T68" s="23" t="str">
        <f t="shared" si="32"/>
        <v>D</v>
      </c>
      <c r="U68" s="114" t="str">
        <f t="shared" si="31"/>
        <v>C</v>
      </c>
      <c r="V68" s="112"/>
      <c r="W68" s="34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</row>
    <row r="69" spans="1:45" s="27" customFormat="1" ht="15" customHeight="1">
      <c r="A69" s="103">
        <v>67</v>
      </c>
      <c r="B69" s="113" t="s">
        <v>96</v>
      </c>
      <c r="C69" s="122">
        <v>2006</v>
      </c>
      <c r="D69" s="19" t="s">
        <v>14</v>
      </c>
      <c r="E69" s="20">
        <v>196</v>
      </c>
      <c r="F69" s="18">
        <v>257</v>
      </c>
      <c r="G69" s="18">
        <v>332</v>
      </c>
      <c r="H69" s="18">
        <v>29.8</v>
      </c>
      <c r="I69" s="21">
        <v>255</v>
      </c>
      <c r="J69" s="22">
        <f t="shared" si="33"/>
        <v>29.700000000000003</v>
      </c>
      <c r="K69" s="23">
        <f t="shared" ref="K69:K132" si="34">MAX(0,(F69-240.5)*4.15)*0.5</f>
        <v>34.237500000000004</v>
      </c>
      <c r="L69" s="23">
        <f t="shared" ref="L69:L132" si="35">MAX(0,(G69-315)*2.9)</f>
        <v>49.3</v>
      </c>
      <c r="M69" s="23">
        <f t="shared" ref="M69:M132" si="36">MAX(0,(H69-16.5)*5.8)</f>
        <v>77.14</v>
      </c>
      <c r="N69" s="24">
        <f t="shared" ref="N69:N132" si="37">MAX(0,(I69-240)*1.45)</f>
        <v>21.75</v>
      </c>
      <c r="O69" s="25">
        <f t="shared" ref="O69:O132" si="38">SUM(J69:N69)</f>
        <v>212.1275</v>
      </c>
      <c r="P69" s="23" t="str">
        <f t="shared" ref="P69:P132" si="39">IF(J69&gt;=80/2,"A",IF(J69&gt;=60/2,"B",IF(J69&gt;=50/2,"C","D")))</f>
        <v>C</v>
      </c>
      <c r="Q69" s="23" t="str">
        <f t="shared" ref="Q69:Q132" si="40">IF(J69&gt;=80/2,"A",IF(J69&gt;=60/2,"B",IF(J69&gt;=50/2,"C","D")))</f>
        <v>C</v>
      </c>
      <c r="R69" s="23" t="str">
        <f t="shared" si="32"/>
        <v>D</v>
      </c>
      <c r="S69" s="23" t="str">
        <f t="shared" si="32"/>
        <v>B</v>
      </c>
      <c r="T69" s="23" t="str">
        <f t="shared" si="32"/>
        <v>D</v>
      </c>
      <c r="U69" s="114" t="str">
        <f t="shared" ref="U69:U99" si="41">IF(O69&gt;=290,"A",IF(O69&gt;=240,"B",IF(O69&gt;=200,"C","D")))</f>
        <v>C</v>
      </c>
      <c r="V69" s="112"/>
      <c r="W69" s="34"/>
      <c r="X69" s="119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119"/>
    </row>
    <row r="70" spans="1:45" s="27" customFormat="1" ht="15" customHeight="1">
      <c r="A70" s="103">
        <v>68</v>
      </c>
      <c r="B70" s="35" t="s">
        <v>97</v>
      </c>
      <c r="C70" s="122">
        <v>2007</v>
      </c>
      <c r="D70" s="42" t="s">
        <v>68</v>
      </c>
      <c r="E70" s="20">
        <v>190</v>
      </c>
      <c r="F70" s="18">
        <v>251</v>
      </c>
      <c r="G70" s="18">
        <v>336</v>
      </c>
      <c r="H70" s="18">
        <v>28.4</v>
      </c>
      <c r="I70" s="21">
        <v>271</v>
      </c>
      <c r="J70" s="22">
        <f t="shared" si="33"/>
        <v>13.5</v>
      </c>
      <c r="K70" s="23">
        <f t="shared" si="34"/>
        <v>21.787500000000001</v>
      </c>
      <c r="L70" s="23">
        <f t="shared" si="35"/>
        <v>60.9</v>
      </c>
      <c r="M70" s="23">
        <f t="shared" si="36"/>
        <v>69.02</v>
      </c>
      <c r="N70" s="24">
        <f t="shared" si="37"/>
        <v>44.949999999999996</v>
      </c>
      <c r="O70" s="25">
        <f t="shared" si="38"/>
        <v>210.15749999999997</v>
      </c>
      <c r="P70" s="23" t="str">
        <f t="shared" si="39"/>
        <v>D</v>
      </c>
      <c r="Q70" s="23" t="str">
        <f t="shared" si="40"/>
        <v>D</v>
      </c>
      <c r="R70" s="23" t="str">
        <f t="shared" si="32"/>
        <v>B</v>
      </c>
      <c r="S70" s="23" t="str">
        <f t="shared" si="32"/>
        <v>B</v>
      </c>
      <c r="T70" s="23" t="str">
        <f t="shared" si="32"/>
        <v>D</v>
      </c>
      <c r="U70" s="114" t="str">
        <f t="shared" si="41"/>
        <v>C</v>
      </c>
      <c r="V70" s="115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119"/>
    </row>
    <row r="71" spans="1:45" s="27" customFormat="1" ht="15" customHeight="1">
      <c r="A71" s="103">
        <v>69</v>
      </c>
      <c r="B71" s="18" t="s">
        <v>98</v>
      </c>
      <c r="C71" s="122">
        <v>2006</v>
      </c>
      <c r="D71" s="19" t="s">
        <v>48</v>
      </c>
      <c r="E71" s="20">
        <v>197</v>
      </c>
      <c r="F71" s="18">
        <v>257</v>
      </c>
      <c r="G71" s="18">
        <v>338</v>
      </c>
      <c r="H71" s="18">
        <v>24.6</v>
      </c>
      <c r="I71" s="21">
        <v>260</v>
      </c>
      <c r="J71" s="22">
        <f t="shared" si="33"/>
        <v>32.400000000000006</v>
      </c>
      <c r="K71" s="23">
        <f t="shared" si="34"/>
        <v>34.237500000000004</v>
      </c>
      <c r="L71" s="23">
        <f t="shared" si="35"/>
        <v>66.7</v>
      </c>
      <c r="M71" s="23">
        <f t="shared" si="36"/>
        <v>46.980000000000004</v>
      </c>
      <c r="N71" s="24">
        <f t="shared" si="37"/>
        <v>29</v>
      </c>
      <c r="O71" s="25">
        <f t="shared" si="38"/>
        <v>209.31750000000005</v>
      </c>
      <c r="P71" s="23" t="str">
        <f t="shared" si="39"/>
        <v>B</v>
      </c>
      <c r="Q71" s="23" t="str">
        <f t="shared" si="40"/>
        <v>B</v>
      </c>
      <c r="R71" s="23" t="str">
        <f t="shared" si="32"/>
        <v>B</v>
      </c>
      <c r="S71" s="23" t="str">
        <f t="shared" si="32"/>
        <v>D</v>
      </c>
      <c r="T71" s="23" t="str">
        <f t="shared" si="32"/>
        <v>D</v>
      </c>
      <c r="U71" s="114" t="str">
        <f t="shared" si="41"/>
        <v>C</v>
      </c>
      <c r="V71" s="115"/>
      <c r="W71" s="34"/>
      <c r="X71" s="28"/>
      <c r="Y71" s="33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128"/>
      <c r="AK71" s="119"/>
      <c r="AL71" s="119"/>
      <c r="AM71" s="119"/>
      <c r="AN71" s="119"/>
      <c r="AO71" s="119"/>
      <c r="AP71" s="119"/>
      <c r="AQ71" s="119"/>
      <c r="AR71" s="119"/>
      <c r="AS71" s="119"/>
    </row>
    <row r="72" spans="1:45" s="27" customFormat="1" ht="15" customHeight="1">
      <c r="A72" s="103">
        <v>70</v>
      </c>
      <c r="B72" s="18" t="s">
        <v>99</v>
      </c>
      <c r="C72" s="122">
        <v>2009</v>
      </c>
      <c r="D72" s="19" t="s">
        <v>16</v>
      </c>
      <c r="E72" s="20">
        <v>197</v>
      </c>
      <c r="F72" s="18">
        <v>259</v>
      </c>
      <c r="G72" s="18">
        <v>340</v>
      </c>
      <c r="H72" s="18">
        <v>24.3</v>
      </c>
      <c r="I72" s="21">
        <v>254</v>
      </c>
      <c r="J72" s="22">
        <f t="shared" si="33"/>
        <v>32.400000000000006</v>
      </c>
      <c r="K72" s="23">
        <f t="shared" si="34"/>
        <v>38.387500000000003</v>
      </c>
      <c r="L72" s="23">
        <f t="shared" si="35"/>
        <v>72.5</v>
      </c>
      <c r="M72" s="23">
        <f t="shared" si="36"/>
        <v>45.24</v>
      </c>
      <c r="N72" s="24">
        <f t="shared" si="37"/>
        <v>20.3</v>
      </c>
      <c r="O72" s="25">
        <f t="shared" si="38"/>
        <v>208.82750000000004</v>
      </c>
      <c r="P72" s="23" t="str">
        <f t="shared" si="39"/>
        <v>B</v>
      </c>
      <c r="Q72" s="23" t="str">
        <f t="shared" si="40"/>
        <v>B</v>
      </c>
      <c r="R72" s="23" t="str">
        <f t="shared" si="32"/>
        <v>B</v>
      </c>
      <c r="S72" s="23" t="str">
        <f t="shared" si="32"/>
        <v>D</v>
      </c>
      <c r="T72" s="23" t="str">
        <f t="shared" si="32"/>
        <v>D</v>
      </c>
      <c r="U72" s="114" t="str">
        <f t="shared" si="41"/>
        <v>C</v>
      </c>
      <c r="V72" s="112"/>
      <c r="W72" s="34"/>
      <c r="X72" s="28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119"/>
    </row>
    <row r="73" spans="1:45" s="27" customFormat="1" ht="15" customHeight="1">
      <c r="A73" s="103">
        <v>71</v>
      </c>
      <c r="B73" s="18" t="s">
        <v>100</v>
      </c>
      <c r="C73" s="122">
        <v>2007</v>
      </c>
      <c r="D73" s="42" t="s">
        <v>73</v>
      </c>
      <c r="E73" s="129">
        <v>200</v>
      </c>
      <c r="F73" s="130">
        <v>266</v>
      </c>
      <c r="G73" s="131">
        <v>330</v>
      </c>
      <c r="H73" s="132">
        <v>22</v>
      </c>
      <c r="I73" s="133">
        <v>267</v>
      </c>
      <c r="J73" s="22">
        <f t="shared" si="33"/>
        <v>40.5</v>
      </c>
      <c r="K73" s="23">
        <f t="shared" si="34"/>
        <v>52.912500000000001</v>
      </c>
      <c r="L73" s="23">
        <f t="shared" si="35"/>
        <v>43.5</v>
      </c>
      <c r="M73" s="23">
        <f t="shared" si="36"/>
        <v>31.9</v>
      </c>
      <c r="N73" s="24">
        <f t="shared" si="37"/>
        <v>39.15</v>
      </c>
      <c r="O73" s="25">
        <f t="shared" si="38"/>
        <v>207.96250000000001</v>
      </c>
      <c r="P73" s="23" t="str">
        <f t="shared" si="39"/>
        <v>A</v>
      </c>
      <c r="Q73" s="23" t="str">
        <f t="shared" si="40"/>
        <v>A</v>
      </c>
      <c r="R73" s="23" t="str">
        <f t="shared" si="32"/>
        <v>D</v>
      </c>
      <c r="S73" s="23" t="str">
        <f t="shared" si="32"/>
        <v>D</v>
      </c>
      <c r="T73" s="23" t="str">
        <f t="shared" si="32"/>
        <v>D</v>
      </c>
      <c r="U73" s="114" t="str">
        <f t="shared" si="41"/>
        <v>C</v>
      </c>
      <c r="V73" s="112"/>
      <c r="W73" s="34"/>
      <c r="X73" s="50"/>
      <c r="Y73" s="33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128"/>
      <c r="AK73" s="119"/>
      <c r="AL73" s="119"/>
      <c r="AM73" s="119"/>
      <c r="AN73" s="119"/>
      <c r="AO73" s="119"/>
      <c r="AP73" s="119"/>
      <c r="AQ73" s="119"/>
      <c r="AR73" s="119"/>
      <c r="AS73" s="119"/>
    </row>
    <row r="74" spans="1:45" s="27" customFormat="1" ht="15" customHeight="1">
      <c r="A74" s="103">
        <v>72</v>
      </c>
      <c r="B74" s="18" t="s">
        <v>101</v>
      </c>
      <c r="C74" s="122">
        <v>2006</v>
      </c>
      <c r="D74" s="19" t="s">
        <v>66</v>
      </c>
      <c r="E74" s="20">
        <v>197</v>
      </c>
      <c r="F74" s="18">
        <v>264</v>
      </c>
      <c r="G74" s="18">
        <v>332</v>
      </c>
      <c r="H74" s="18">
        <v>26.3</v>
      </c>
      <c r="I74" s="21">
        <v>251</v>
      </c>
      <c r="J74" s="22">
        <f t="shared" si="33"/>
        <v>32.400000000000006</v>
      </c>
      <c r="K74" s="23">
        <f t="shared" si="34"/>
        <v>48.762500000000003</v>
      </c>
      <c r="L74" s="23">
        <f t="shared" si="35"/>
        <v>49.3</v>
      </c>
      <c r="M74" s="23">
        <f t="shared" si="36"/>
        <v>56.84</v>
      </c>
      <c r="N74" s="24">
        <f t="shared" si="37"/>
        <v>15.95</v>
      </c>
      <c r="O74" s="25">
        <f t="shared" si="38"/>
        <v>203.2525</v>
      </c>
      <c r="P74" s="23" t="str">
        <f t="shared" si="39"/>
        <v>B</v>
      </c>
      <c r="Q74" s="23" t="str">
        <f t="shared" si="40"/>
        <v>B</v>
      </c>
      <c r="R74" s="23" t="str">
        <f t="shared" si="32"/>
        <v>D</v>
      </c>
      <c r="S74" s="23" t="str">
        <f t="shared" si="32"/>
        <v>C</v>
      </c>
      <c r="T74" s="23" t="str">
        <f t="shared" si="32"/>
        <v>D</v>
      </c>
      <c r="U74" s="114" t="str">
        <f t="shared" si="41"/>
        <v>C</v>
      </c>
      <c r="V74" s="112"/>
      <c r="W74" s="34"/>
      <c r="X74" s="50"/>
      <c r="Y74" s="33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128"/>
      <c r="AK74" s="119"/>
      <c r="AL74" s="119"/>
      <c r="AM74" s="119"/>
      <c r="AN74" s="119"/>
      <c r="AO74" s="119"/>
      <c r="AP74" s="119"/>
      <c r="AQ74" s="119"/>
      <c r="AR74" s="119"/>
      <c r="AS74" s="119"/>
    </row>
    <row r="75" spans="1:45" s="27" customFormat="1" ht="15" customHeight="1">
      <c r="A75" s="103">
        <v>73</v>
      </c>
      <c r="B75" s="134" t="s">
        <v>102</v>
      </c>
      <c r="C75" s="122">
        <v>2007</v>
      </c>
      <c r="D75" s="19" t="s">
        <v>16</v>
      </c>
      <c r="E75" s="135">
        <v>196</v>
      </c>
      <c r="F75" s="18">
        <v>261</v>
      </c>
      <c r="G75" s="134">
        <v>334</v>
      </c>
      <c r="H75" s="18">
        <v>25</v>
      </c>
      <c r="I75" s="136">
        <v>258</v>
      </c>
      <c r="J75" s="22">
        <f t="shared" si="33"/>
        <v>29.700000000000003</v>
      </c>
      <c r="K75" s="23">
        <f t="shared" si="34"/>
        <v>42.537500000000001</v>
      </c>
      <c r="L75" s="23">
        <f t="shared" si="35"/>
        <v>55.1</v>
      </c>
      <c r="M75" s="23">
        <f t="shared" si="36"/>
        <v>49.3</v>
      </c>
      <c r="N75" s="24">
        <f t="shared" si="37"/>
        <v>26.099999999999998</v>
      </c>
      <c r="O75" s="25">
        <f t="shared" si="38"/>
        <v>202.73749999999998</v>
      </c>
      <c r="P75" s="23" t="str">
        <f t="shared" si="39"/>
        <v>C</v>
      </c>
      <c r="Q75" s="23" t="str">
        <f t="shared" si="40"/>
        <v>C</v>
      </c>
      <c r="R75" s="23" t="str">
        <f t="shared" si="32"/>
        <v>C</v>
      </c>
      <c r="S75" s="23" t="str">
        <f t="shared" si="32"/>
        <v>D</v>
      </c>
      <c r="T75" s="23" t="str">
        <f t="shared" si="32"/>
        <v>D</v>
      </c>
      <c r="U75" s="114" t="str">
        <f t="shared" si="41"/>
        <v>C</v>
      </c>
      <c r="V75" s="115"/>
      <c r="W75" s="34"/>
      <c r="X75" s="50"/>
      <c r="Y75" s="137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128"/>
      <c r="AK75" s="119"/>
      <c r="AL75" s="119"/>
      <c r="AM75" s="119"/>
      <c r="AN75" s="119"/>
      <c r="AO75" s="119"/>
      <c r="AP75" s="119"/>
      <c r="AQ75" s="119"/>
      <c r="AR75" s="119"/>
      <c r="AS75" s="119"/>
    </row>
    <row r="76" spans="1:45" s="27" customFormat="1" ht="15" customHeight="1">
      <c r="A76" s="103">
        <v>74</v>
      </c>
      <c r="B76" s="35" t="s">
        <v>103</v>
      </c>
      <c r="C76" s="122">
        <v>2009</v>
      </c>
      <c r="D76" s="19" t="s">
        <v>66</v>
      </c>
      <c r="E76" s="20">
        <v>202</v>
      </c>
      <c r="F76" s="18">
        <v>271</v>
      </c>
      <c r="G76" s="18">
        <v>334</v>
      </c>
      <c r="H76" s="18">
        <v>23</v>
      </c>
      <c r="I76" s="21">
        <v>232</v>
      </c>
      <c r="J76" s="22">
        <f t="shared" si="33"/>
        <v>45.900000000000006</v>
      </c>
      <c r="K76" s="23">
        <f t="shared" si="34"/>
        <v>63.287500000000009</v>
      </c>
      <c r="L76" s="23">
        <f t="shared" si="35"/>
        <v>55.1</v>
      </c>
      <c r="M76" s="23">
        <f t="shared" si="36"/>
        <v>37.699999999999996</v>
      </c>
      <c r="N76" s="24">
        <f t="shared" si="37"/>
        <v>0</v>
      </c>
      <c r="O76" s="25">
        <f t="shared" si="38"/>
        <v>201.98750000000001</v>
      </c>
      <c r="P76" s="23" t="str">
        <f t="shared" si="39"/>
        <v>A</v>
      </c>
      <c r="Q76" s="23" t="str">
        <f t="shared" si="40"/>
        <v>A</v>
      </c>
      <c r="R76" s="23" t="str">
        <f t="shared" si="32"/>
        <v>C</v>
      </c>
      <c r="S76" s="23" t="str">
        <f t="shared" si="32"/>
        <v>D</v>
      </c>
      <c r="T76" s="23" t="str">
        <f t="shared" si="32"/>
        <v>D</v>
      </c>
      <c r="U76" s="114" t="str">
        <f t="shared" si="41"/>
        <v>C</v>
      </c>
      <c r="V76" s="115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119"/>
      <c r="AS76" s="119"/>
    </row>
    <row r="77" spans="1:45" s="27" customFormat="1" ht="15" customHeight="1">
      <c r="A77" s="103">
        <v>75</v>
      </c>
      <c r="B77" s="18" t="s">
        <v>104</v>
      </c>
      <c r="C77" s="122">
        <v>2006</v>
      </c>
      <c r="D77" s="19" t="s">
        <v>36</v>
      </c>
      <c r="E77" s="20">
        <v>192</v>
      </c>
      <c r="F77" s="18">
        <v>245</v>
      </c>
      <c r="G77" s="18">
        <v>332</v>
      </c>
      <c r="H77" s="18">
        <v>26.7</v>
      </c>
      <c r="I77" s="21">
        <v>285</v>
      </c>
      <c r="J77" s="22">
        <f t="shared" si="33"/>
        <v>18.900000000000002</v>
      </c>
      <c r="K77" s="23">
        <f t="shared" si="34"/>
        <v>9.3375000000000004</v>
      </c>
      <c r="L77" s="23">
        <f t="shared" si="35"/>
        <v>49.3</v>
      </c>
      <c r="M77" s="23">
        <f t="shared" si="36"/>
        <v>59.16</v>
      </c>
      <c r="N77" s="24">
        <f t="shared" si="37"/>
        <v>65.25</v>
      </c>
      <c r="O77" s="25">
        <f t="shared" si="38"/>
        <v>201.94749999999999</v>
      </c>
      <c r="P77" s="23" t="str">
        <f t="shared" si="39"/>
        <v>D</v>
      </c>
      <c r="Q77" s="23" t="str">
        <f t="shared" si="40"/>
        <v>D</v>
      </c>
      <c r="R77" s="23" t="str">
        <f t="shared" si="32"/>
        <v>D</v>
      </c>
      <c r="S77" s="23" t="str">
        <f t="shared" si="32"/>
        <v>C</v>
      </c>
      <c r="T77" s="23" t="str">
        <f t="shared" si="32"/>
        <v>B</v>
      </c>
      <c r="U77" s="114" t="str">
        <f t="shared" si="41"/>
        <v>C</v>
      </c>
      <c r="V77" s="115"/>
      <c r="W77" s="34"/>
      <c r="X77" s="50"/>
      <c r="Y77" s="33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128"/>
      <c r="AK77" s="119"/>
      <c r="AL77" s="119"/>
      <c r="AM77" s="119"/>
      <c r="AN77" s="119"/>
      <c r="AO77" s="119"/>
      <c r="AP77" s="119"/>
      <c r="AQ77" s="119"/>
      <c r="AR77" s="119"/>
      <c r="AS77" s="119"/>
    </row>
    <row r="78" spans="1:45" s="27" customFormat="1" ht="15" customHeight="1">
      <c r="A78" s="103">
        <v>76</v>
      </c>
      <c r="B78" s="18" t="s">
        <v>105</v>
      </c>
      <c r="C78" s="122">
        <v>2006</v>
      </c>
      <c r="D78" s="19" t="s">
        <v>71</v>
      </c>
      <c r="E78" s="20">
        <v>203</v>
      </c>
      <c r="F78" s="18">
        <v>266</v>
      </c>
      <c r="G78" s="18">
        <v>336</v>
      </c>
      <c r="H78" s="18">
        <v>17.8</v>
      </c>
      <c r="I78" s="21">
        <v>262</v>
      </c>
      <c r="J78" s="22">
        <f t="shared" si="33"/>
        <v>48.6</v>
      </c>
      <c r="K78" s="23">
        <f t="shared" si="34"/>
        <v>52.912500000000001</v>
      </c>
      <c r="L78" s="23">
        <f t="shared" si="35"/>
        <v>60.9</v>
      </c>
      <c r="M78" s="23">
        <f t="shared" si="36"/>
        <v>7.5400000000000036</v>
      </c>
      <c r="N78" s="24">
        <f t="shared" si="37"/>
        <v>31.9</v>
      </c>
      <c r="O78" s="25">
        <f t="shared" si="38"/>
        <v>201.85249999999999</v>
      </c>
      <c r="P78" s="23" t="str">
        <f t="shared" si="39"/>
        <v>A</v>
      </c>
      <c r="Q78" s="23" t="str">
        <f t="shared" si="40"/>
        <v>A</v>
      </c>
      <c r="R78" s="23" t="str">
        <f t="shared" si="32"/>
        <v>B</v>
      </c>
      <c r="S78" s="23" t="str">
        <f t="shared" si="32"/>
        <v>D</v>
      </c>
      <c r="T78" s="23" t="str">
        <f t="shared" si="32"/>
        <v>D</v>
      </c>
      <c r="U78" s="114" t="str">
        <f t="shared" si="41"/>
        <v>C</v>
      </c>
      <c r="V78" s="112"/>
      <c r="W78" s="34"/>
      <c r="X78" s="28"/>
      <c r="Y78" s="33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128"/>
      <c r="AK78" s="119"/>
      <c r="AL78" s="119"/>
      <c r="AM78" s="119"/>
      <c r="AN78" s="119"/>
      <c r="AO78" s="119"/>
      <c r="AP78" s="119"/>
      <c r="AQ78" s="119"/>
      <c r="AR78" s="119"/>
      <c r="AS78" s="119"/>
    </row>
    <row r="79" spans="1:45" s="27" customFormat="1" ht="15" customHeight="1">
      <c r="A79" s="120">
        <v>77</v>
      </c>
      <c r="B79" s="35" t="s">
        <v>106</v>
      </c>
      <c r="C79" s="122">
        <v>2009</v>
      </c>
      <c r="D79" s="19" t="s">
        <v>28</v>
      </c>
      <c r="E79" s="20">
        <v>198</v>
      </c>
      <c r="F79" s="18">
        <v>260</v>
      </c>
      <c r="G79" s="18">
        <v>338</v>
      </c>
      <c r="H79" s="18">
        <v>23</v>
      </c>
      <c r="I79" s="21">
        <v>255</v>
      </c>
      <c r="J79" s="22">
        <f t="shared" si="33"/>
        <v>35.1</v>
      </c>
      <c r="K79" s="23">
        <f t="shared" si="34"/>
        <v>40.462500000000006</v>
      </c>
      <c r="L79" s="23">
        <f t="shared" si="35"/>
        <v>66.7</v>
      </c>
      <c r="M79" s="23">
        <f t="shared" si="36"/>
        <v>37.699999999999996</v>
      </c>
      <c r="N79" s="24">
        <f t="shared" si="37"/>
        <v>21.75</v>
      </c>
      <c r="O79" s="25">
        <f t="shared" si="38"/>
        <v>201.71249999999998</v>
      </c>
      <c r="P79" s="23" t="str">
        <f t="shared" si="39"/>
        <v>B</v>
      </c>
      <c r="Q79" s="23" t="str">
        <f t="shared" si="40"/>
        <v>B</v>
      </c>
      <c r="R79" s="23" t="str">
        <f t="shared" si="32"/>
        <v>B</v>
      </c>
      <c r="S79" s="23" t="str">
        <f t="shared" si="32"/>
        <v>D</v>
      </c>
      <c r="T79" s="23" t="str">
        <f t="shared" si="32"/>
        <v>D</v>
      </c>
      <c r="U79" s="114" t="str">
        <f t="shared" si="41"/>
        <v>C</v>
      </c>
      <c r="V79" s="112"/>
      <c r="W79" s="34"/>
      <c r="X79" s="28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119"/>
    </row>
    <row r="80" spans="1:45" s="27" customFormat="1" ht="15" customHeight="1" thickBot="1">
      <c r="A80" s="103">
        <v>78</v>
      </c>
      <c r="B80" s="138" t="s">
        <v>107</v>
      </c>
      <c r="C80" s="139">
        <v>2007</v>
      </c>
      <c r="D80" s="59" t="s">
        <v>18</v>
      </c>
      <c r="E80" s="60">
        <v>197</v>
      </c>
      <c r="F80" s="58">
        <v>261</v>
      </c>
      <c r="G80" s="58">
        <v>338</v>
      </c>
      <c r="H80" s="58">
        <v>21</v>
      </c>
      <c r="I80" s="61">
        <v>263</v>
      </c>
      <c r="J80" s="62">
        <f t="shared" si="33"/>
        <v>32.400000000000006</v>
      </c>
      <c r="K80" s="63">
        <f t="shared" si="34"/>
        <v>42.537500000000001</v>
      </c>
      <c r="L80" s="63">
        <f t="shared" si="35"/>
        <v>66.7</v>
      </c>
      <c r="M80" s="63">
        <f t="shared" si="36"/>
        <v>26.099999999999998</v>
      </c>
      <c r="N80" s="64">
        <f t="shared" si="37"/>
        <v>33.35</v>
      </c>
      <c r="O80" s="65">
        <f t="shared" si="38"/>
        <v>201.08749999999998</v>
      </c>
      <c r="P80" s="63" t="str">
        <f t="shared" si="39"/>
        <v>B</v>
      </c>
      <c r="Q80" s="63" t="str">
        <f t="shared" si="40"/>
        <v>B</v>
      </c>
      <c r="R80" s="63" t="str">
        <f t="shared" si="32"/>
        <v>B</v>
      </c>
      <c r="S80" s="63" t="str">
        <f t="shared" si="32"/>
        <v>D</v>
      </c>
      <c r="T80" s="63" t="str">
        <f t="shared" si="32"/>
        <v>D</v>
      </c>
      <c r="U80" s="66" t="str">
        <f t="shared" si="41"/>
        <v>C</v>
      </c>
      <c r="V80" s="112"/>
      <c r="W80" s="34"/>
      <c r="X80" s="50"/>
      <c r="Y80" s="33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128"/>
      <c r="AK80" s="119"/>
      <c r="AL80" s="119"/>
      <c r="AM80" s="119"/>
      <c r="AN80" s="119"/>
      <c r="AO80" s="119"/>
      <c r="AP80" s="119"/>
      <c r="AQ80" s="119"/>
      <c r="AR80" s="119"/>
      <c r="AS80" s="119"/>
    </row>
    <row r="81" spans="1:45" s="27" customFormat="1" ht="15" customHeight="1" thickTop="1">
      <c r="A81" s="103">
        <v>79</v>
      </c>
      <c r="B81" s="140" t="s">
        <v>108</v>
      </c>
      <c r="C81" s="141">
        <v>2009</v>
      </c>
      <c r="D81" s="142" t="s">
        <v>14</v>
      </c>
      <c r="E81" s="143">
        <v>194</v>
      </c>
      <c r="F81" s="140">
        <v>260</v>
      </c>
      <c r="G81" s="140">
        <v>332</v>
      </c>
      <c r="H81" s="140">
        <v>24.2</v>
      </c>
      <c r="I81" s="144">
        <v>268</v>
      </c>
      <c r="J81" s="145">
        <f t="shared" si="33"/>
        <v>24.3</v>
      </c>
      <c r="K81" s="146">
        <f t="shared" si="34"/>
        <v>40.462500000000006</v>
      </c>
      <c r="L81" s="146">
        <f t="shared" si="35"/>
        <v>49.3</v>
      </c>
      <c r="M81" s="146">
        <f t="shared" si="36"/>
        <v>44.66</v>
      </c>
      <c r="N81" s="147">
        <f t="shared" si="37"/>
        <v>40.6</v>
      </c>
      <c r="O81" s="77">
        <f t="shared" si="38"/>
        <v>199.32249999999999</v>
      </c>
      <c r="P81" s="146" t="str">
        <f t="shared" si="39"/>
        <v>D</v>
      </c>
      <c r="Q81" s="146" t="str">
        <f t="shared" si="40"/>
        <v>D</v>
      </c>
      <c r="R81" s="146" t="str">
        <f t="shared" si="32"/>
        <v>D</v>
      </c>
      <c r="S81" s="146" t="str">
        <f t="shared" si="32"/>
        <v>D</v>
      </c>
      <c r="T81" s="146" t="str">
        <f t="shared" si="32"/>
        <v>D</v>
      </c>
      <c r="U81" s="111" t="str">
        <f t="shared" si="41"/>
        <v>D</v>
      </c>
      <c r="V81" s="112"/>
      <c r="W81" s="34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19"/>
      <c r="AL81" s="119"/>
      <c r="AM81" s="119"/>
      <c r="AN81" s="119"/>
      <c r="AO81" s="119"/>
      <c r="AP81" s="119"/>
      <c r="AQ81" s="119"/>
      <c r="AR81" s="119"/>
      <c r="AS81" s="119"/>
    </row>
    <row r="82" spans="1:45" s="27" customFormat="1" ht="15" customHeight="1">
      <c r="A82" s="103">
        <v>80</v>
      </c>
      <c r="B82" s="148" t="s">
        <v>109</v>
      </c>
      <c r="C82" s="149">
        <v>2005</v>
      </c>
      <c r="D82" s="150" t="s">
        <v>48</v>
      </c>
      <c r="E82" s="151">
        <v>197</v>
      </c>
      <c r="F82" s="148">
        <v>263</v>
      </c>
      <c r="G82" s="148">
        <v>330</v>
      </c>
      <c r="H82" s="148">
        <v>21.6</v>
      </c>
      <c r="I82" s="152">
        <v>272</v>
      </c>
      <c r="J82" s="153">
        <f t="shared" si="33"/>
        <v>32.400000000000006</v>
      </c>
      <c r="K82" s="154">
        <f t="shared" si="34"/>
        <v>46.687500000000007</v>
      </c>
      <c r="L82" s="154">
        <f t="shared" si="35"/>
        <v>43.5</v>
      </c>
      <c r="M82" s="154">
        <f t="shared" si="36"/>
        <v>29.580000000000009</v>
      </c>
      <c r="N82" s="155">
        <f t="shared" si="37"/>
        <v>46.4</v>
      </c>
      <c r="O82" s="25">
        <f t="shared" si="38"/>
        <v>198.56750000000002</v>
      </c>
      <c r="P82" s="154" t="str">
        <f t="shared" si="39"/>
        <v>B</v>
      </c>
      <c r="Q82" s="154" t="str">
        <f t="shared" si="40"/>
        <v>B</v>
      </c>
      <c r="R82" s="154" t="str">
        <f t="shared" si="32"/>
        <v>D</v>
      </c>
      <c r="S82" s="154" t="str">
        <f t="shared" si="32"/>
        <v>D</v>
      </c>
      <c r="T82" s="154" t="str">
        <f t="shared" si="32"/>
        <v>D</v>
      </c>
      <c r="U82" s="114" t="str">
        <f t="shared" si="41"/>
        <v>D</v>
      </c>
      <c r="V82" s="112"/>
      <c r="W82" s="34"/>
      <c r="X82" s="28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119"/>
    </row>
    <row r="83" spans="1:45" s="27" customFormat="1" ht="15" customHeight="1">
      <c r="A83" s="103">
        <v>81</v>
      </c>
      <c r="B83" s="148" t="s">
        <v>110</v>
      </c>
      <c r="C83" s="149">
        <v>2008</v>
      </c>
      <c r="D83" s="150" t="s">
        <v>20</v>
      </c>
      <c r="E83" s="151">
        <v>189</v>
      </c>
      <c r="F83" s="148">
        <v>248</v>
      </c>
      <c r="G83" s="148">
        <v>332</v>
      </c>
      <c r="H83" s="148">
        <v>25</v>
      </c>
      <c r="I83" s="152">
        <v>290</v>
      </c>
      <c r="J83" s="153">
        <f t="shared" si="33"/>
        <v>10.8</v>
      </c>
      <c r="K83" s="154">
        <f t="shared" si="34"/>
        <v>15.562500000000002</v>
      </c>
      <c r="L83" s="154">
        <f t="shared" si="35"/>
        <v>49.3</v>
      </c>
      <c r="M83" s="154">
        <f t="shared" si="36"/>
        <v>49.3</v>
      </c>
      <c r="N83" s="155">
        <f t="shared" si="37"/>
        <v>72.5</v>
      </c>
      <c r="O83" s="25">
        <f t="shared" si="38"/>
        <v>197.46249999999998</v>
      </c>
      <c r="P83" s="154" t="str">
        <f t="shared" si="39"/>
        <v>D</v>
      </c>
      <c r="Q83" s="154" t="str">
        <f t="shared" si="40"/>
        <v>D</v>
      </c>
      <c r="R83" s="154" t="str">
        <f t="shared" si="32"/>
        <v>D</v>
      </c>
      <c r="S83" s="154" t="str">
        <f t="shared" si="32"/>
        <v>D</v>
      </c>
      <c r="T83" s="154" t="str">
        <f t="shared" si="32"/>
        <v>B</v>
      </c>
      <c r="U83" s="114" t="str">
        <f t="shared" si="41"/>
        <v>D</v>
      </c>
      <c r="V83" s="115"/>
      <c r="W83" s="34"/>
      <c r="X83" s="50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119"/>
    </row>
    <row r="84" spans="1:45" s="27" customFormat="1" ht="15" customHeight="1">
      <c r="A84" s="103">
        <v>82</v>
      </c>
      <c r="B84" s="148" t="s">
        <v>93</v>
      </c>
      <c r="C84" s="149">
        <v>2005</v>
      </c>
      <c r="D84" s="150" t="s">
        <v>14</v>
      </c>
      <c r="E84" s="151">
        <v>192</v>
      </c>
      <c r="F84" s="148">
        <v>254</v>
      </c>
      <c r="G84" s="148">
        <v>328</v>
      </c>
      <c r="H84" s="148">
        <v>28.7</v>
      </c>
      <c r="I84" s="152">
        <v>269</v>
      </c>
      <c r="J84" s="153">
        <f t="shared" si="33"/>
        <v>18.900000000000002</v>
      </c>
      <c r="K84" s="154">
        <f t="shared" si="34"/>
        <v>28.012500000000003</v>
      </c>
      <c r="L84" s="154">
        <f t="shared" si="35"/>
        <v>37.699999999999996</v>
      </c>
      <c r="M84" s="154">
        <f t="shared" si="36"/>
        <v>70.759999999999991</v>
      </c>
      <c r="N84" s="155">
        <f t="shared" si="37"/>
        <v>42.05</v>
      </c>
      <c r="O84" s="25">
        <f t="shared" si="38"/>
        <v>197.42250000000001</v>
      </c>
      <c r="P84" s="154" t="str">
        <f t="shared" si="39"/>
        <v>D</v>
      </c>
      <c r="Q84" s="154" t="str">
        <f t="shared" si="40"/>
        <v>D</v>
      </c>
      <c r="R84" s="154" t="str">
        <f t="shared" si="32"/>
        <v>D</v>
      </c>
      <c r="S84" s="154" t="str">
        <f t="shared" si="32"/>
        <v>B</v>
      </c>
      <c r="T84" s="154" t="str">
        <f t="shared" si="32"/>
        <v>D</v>
      </c>
      <c r="U84" s="114" t="str">
        <f t="shared" si="41"/>
        <v>D</v>
      </c>
      <c r="V84" s="112"/>
      <c r="W84" s="34"/>
      <c r="X84" s="50"/>
      <c r="Y84" s="33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128"/>
      <c r="AK84" s="119"/>
      <c r="AL84" s="119"/>
      <c r="AM84" s="119"/>
      <c r="AN84" s="119"/>
      <c r="AO84" s="119"/>
      <c r="AP84" s="119"/>
      <c r="AQ84" s="119"/>
      <c r="AR84" s="119"/>
      <c r="AS84" s="119"/>
    </row>
    <row r="85" spans="1:45" s="27" customFormat="1" ht="15" customHeight="1">
      <c r="A85" s="103">
        <v>83</v>
      </c>
      <c r="B85" s="148" t="s">
        <v>111</v>
      </c>
      <c r="C85" s="149">
        <v>2006</v>
      </c>
      <c r="D85" s="150" t="s">
        <v>112</v>
      </c>
      <c r="E85" s="156">
        <v>193</v>
      </c>
      <c r="F85" s="157">
        <v>253</v>
      </c>
      <c r="G85" s="157">
        <v>344</v>
      </c>
      <c r="H85" s="157">
        <v>27.7</v>
      </c>
      <c r="I85" s="158">
        <v>27.7</v>
      </c>
      <c r="J85" s="153">
        <f t="shared" si="33"/>
        <v>21.6</v>
      </c>
      <c r="K85" s="154">
        <f t="shared" si="34"/>
        <v>25.937500000000004</v>
      </c>
      <c r="L85" s="154">
        <f t="shared" si="35"/>
        <v>84.1</v>
      </c>
      <c r="M85" s="154">
        <f t="shared" si="36"/>
        <v>64.959999999999994</v>
      </c>
      <c r="N85" s="155">
        <f t="shared" si="37"/>
        <v>0</v>
      </c>
      <c r="O85" s="25">
        <f t="shared" si="38"/>
        <v>196.59749999999997</v>
      </c>
      <c r="P85" s="154" t="str">
        <f t="shared" si="39"/>
        <v>D</v>
      </c>
      <c r="Q85" s="154" t="str">
        <f t="shared" si="40"/>
        <v>D</v>
      </c>
      <c r="R85" s="154" t="str">
        <f t="shared" ref="R85:T116" si="42">IF(L85&gt;=80,"A",IF(L85&gt;=60,"B",IF(L85&gt;=50,"C","D")))</f>
        <v>A</v>
      </c>
      <c r="S85" s="154" t="str">
        <f t="shared" si="42"/>
        <v>B</v>
      </c>
      <c r="T85" s="154" t="str">
        <f t="shared" si="42"/>
        <v>D</v>
      </c>
      <c r="U85" s="114" t="str">
        <f t="shared" si="41"/>
        <v>D</v>
      </c>
      <c r="V85" s="112"/>
      <c r="W85" s="34"/>
      <c r="X85" s="28"/>
      <c r="Y85" s="33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128"/>
      <c r="AK85" s="119"/>
      <c r="AL85" s="119"/>
      <c r="AM85" s="119"/>
      <c r="AN85" s="119"/>
      <c r="AO85" s="119"/>
      <c r="AP85" s="119"/>
      <c r="AQ85" s="119"/>
      <c r="AR85" s="119"/>
      <c r="AS85" s="119"/>
    </row>
    <row r="86" spans="1:45" s="27" customFormat="1" ht="15" customHeight="1">
      <c r="A86" s="103">
        <v>84</v>
      </c>
      <c r="B86" s="159" t="s">
        <v>113</v>
      </c>
      <c r="C86" s="149">
        <v>2006</v>
      </c>
      <c r="D86" s="150" t="s">
        <v>14</v>
      </c>
      <c r="E86" s="151">
        <v>193</v>
      </c>
      <c r="F86" s="148">
        <v>248</v>
      </c>
      <c r="G86" s="148">
        <v>332</v>
      </c>
      <c r="H86" s="148">
        <v>27.3</v>
      </c>
      <c r="I86" s="152">
        <v>272</v>
      </c>
      <c r="J86" s="153">
        <f t="shared" si="33"/>
        <v>21.6</v>
      </c>
      <c r="K86" s="154">
        <f t="shared" si="34"/>
        <v>15.562500000000002</v>
      </c>
      <c r="L86" s="154">
        <f t="shared" si="35"/>
        <v>49.3</v>
      </c>
      <c r="M86" s="154">
        <f t="shared" si="36"/>
        <v>62.64</v>
      </c>
      <c r="N86" s="155">
        <f t="shared" si="37"/>
        <v>46.4</v>
      </c>
      <c r="O86" s="25">
        <f t="shared" si="38"/>
        <v>195.50250000000003</v>
      </c>
      <c r="P86" s="154" t="str">
        <f t="shared" si="39"/>
        <v>D</v>
      </c>
      <c r="Q86" s="154" t="str">
        <f t="shared" si="40"/>
        <v>D</v>
      </c>
      <c r="R86" s="154" t="str">
        <f t="shared" si="42"/>
        <v>D</v>
      </c>
      <c r="S86" s="154" t="str">
        <f t="shared" si="42"/>
        <v>B</v>
      </c>
      <c r="T86" s="154" t="str">
        <f t="shared" si="42"/>
        <v>D</v>
      </c>
      <c r="U86" s="114" t="str">
        <f t="shared" si="41"/>
        <v>D</v>
      </c>
      <c r="V86" s="112"/>
      <c r="W86" s="34"/>
      <c r="X86" s="50"/>
      <c r="Y86" s="33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128"/>
      <c r="AK86" s="119"/>
      <c r="AL86" s="119"/>
      <c r="AM86" s="119"/>
      <c r="AN86" s="119"/>
      <c r="AO86" s="119"/>
      <c r="AP86" s="119"/>
      <c r="AQ86" s="119"/>
      <c r="AR86" s="119"/>
      <c r="AS86" s="119"/>
    </row>
    <row r="87" spans="1:45" s="27" customFormat="1" ht="15" customHeight="1">
      <c r="A87" s="103">
        <v>85</v>
      </c>
      <c r="B87" s="160" t="s">
        <v>114</v>
      </c>
      <c r="C87" s="149">
        <v>2009</v>
      </c>
      <c r="D87" s="161" t="s">
        <v>80</v>
      </c>
      <c r="E87" s="162">
        <v>190</v>
      </c>
      <c r="F87" s="160">
        <v>245</v>
      </c>
      <c r="G87" s="160">
        <v>328</v>
      </c>
      <c r="H87" s="160">
        <v>28.1</v>
      </c>
      <c r="I87" s="161">
        <v>284</v>
      </c>
      <c r="J87" s="153">
        <f t="shared" si="33"/>
        <v>13.5</v>
      </c>
      <c r="K87" s="154">
        <f t="shared" si="34"/>
        <v>9.3375000000000004</v>
      </c>
      <c r="L87" s="154">
        <f t="shared" si="35"/>
        <v>37.699999999999996</v>
      </c>
      <c r="M87" s="154">
        <f t="shared" si="36"/>
        <v>67.28</v>
      </c>
      <c r="N87" s="155">
        <f t="shared" si="37"/>
        <v>63.8</v>
      </c>
      <c r="O87" s="25">
        <f t="shared" si="38"/>
        <v>191.61750000000001</v>
      </c>
      <c r="P87" s="154" t="str">
        <f t="shared" si="39"/>
        <v>D</v>
      </c>
      <c r="Q87" s="154" t="str">
        <f t="shared" si="40"/>
        <v>D</v>
      </c>
      <c r="R87" s="154" t="str">
        <f t="shared" si="42"/>
        <v>D</v>
      </c>
      <c r="S87" s="154" t="str">
        <f t="shared" si="42"/>
        <v>B</v>
      </c>
      <c r="T87" s="154" t="str">
        <f t="shared" si="42"/>
        <v>B</v>
      </c>
      <c r="U87" s="114" t="str">
        <f t="shared" si="41"/>
        <v>D</v>
      </c>
      <c r="V87" s="112"/>
      <c r="W87" s="34"/>
      <c r="X87" s="28"/>
      <c r="Y87" s="33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128"/>
      <c r="AK87" s="119"/>
      <c r="AL87" s="119"/>
      <c r="AM87" s="119"/>
      <c r="AN87" s="119"/>
      <c r="AO87" s="119"/>
      <c r="AP87" s="119"/>
      <c r="AQ87" s="119"/>
      <c r="AR87" s="119"/>
      <c r="AS87" s="119"/>
    </row>
    <row r="88" spans="1:45" s="27" customFormat="1" ht="15" customHeight="1">
      <c r="A88" s="103">
        <v>86</v>
      </c>
      <c r="B88" s="163" t="s">
        <v>115</v>
      </c>
      <c r="C88" s="149">
        <v>2010</v>
      </c>
      <c r="D88" s="161" t="s">
        <v>44</v>
      </c>
      <c r="E88" s="151">
        <v>186</v>
      </c>
      <c r="F88" s="148">
        <v>250</v>
      </c>
      <c r="G88" s="148">
        <v>340</v>
      </c>
      <c r="H88" s="148">
        <v>20.8</v>
      </c>
      <c r="I88" s="152">
        <v>289</v>
      </c>
      <c r="J88" s="153">
        <f t="shared" si="33"/>
        <v>2.7</v>
      </c>
      <c r="K88" s="154">
        <f t="shared" si="34"/>
        <v>19.712500000000002</v>
      </c>
      <c r="L88" s="154">
        <f t="shared" si="35"/>
        <v>72.5</v>
      </c>
      <c r="M88" s="154">
        <f t="shared" si="36"/>
        <v>24.940000000000005</v>
      </c>
      <c r="N88" s="155">
        <f t="shared" si="37"/>
        <v>71.05</v>
      </c>
      <c r="O88" s="25">
        <f t="shared" si="38"/>
        <v>190.90249999999997</v>
      </c>
      <c r="P88" s="154" t="str">
        <f t="shared" si="39"/>
        <v>D</v>
      </c>
      <c r="Q88" s="154" t="str">
        <f t="shared" si="40"/>
        <v>D</v>
      </c>
      <c r="R88" s="154" t="str">
        <f t="shared" si="42"/>
        <v>B</v>
      </c>
      <c r="S88" s="154" t="str">
        <f t="shared" si="42"/>
        <v>D</v>
      </c>
      <c r="T88" s="154" t="str">
        <f t="shared" si="42"/>
        <v>B</v>
      </c>
      <c r="U88" s="114" t="str">
        <f t="shared" si="41"/>
        <v>D</v>
      </c>
      <c r="V88" s="115"/>
      <c r="W88" s="34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19"/>
      <c r="AL88" s="119"/>
      <c r="AM88" s="119"/>
      <c r="AN88" s="119"/>
      <c r="AO88" s="119"/>
      <c r="AP88" s="119"/>
      <c r="AQ88" s="119"/>
      <c r="AR88" s="119"/>
      <c r="AS88" s="119"/>
    </row>
    <row r="89" spans="1:45" s="27" customFormat="1" ht="15" customHeight="1">
      <c r="A89" s="103">
        <v>87</v>
      </c>
      <c r="B89" s="159" t="s">
        <v>116</v>
      </c>
      <c r="C89" s="149">
        <v>2007</v>
      </c>
      <c r="D89" s="150" t="s">
        <v>71</v>
      </c>
      <c r="E89" s="151">
        <v>196</v>
      </c>
      <c r="F89" s="148">
        <v>259</v>
      </c>
      <c r="G89" s="148">
        <v>336</v>
      </c>
      <c r="H89" s="148">
        <v>21.9</v>
      </c>
      <c r="I89" s="152">
        <v>260</v>
      </c>
      <c r="J89" s="153">
        <f t="shared" si="33"/>
        <v>29.700000000000003</v>
      </c>
      <c r="K89" s="154">
        <f t="shared" si="34"/>
        <v>38.387500000000003</v>
      </c>
      <c r="L89" s="154">
        <f t="shared" si="35"/>
        <v>60.9</v>
      </c>
      <c r="M89" s="154">
        <f t="shared" si="36"/>
        <v>31.31999999999999</v>
      </c>
      <c r="N89" s="155">
        <f t="shared" si="37"/>
        <v>29</v>
      </c>
      <c r="O89" s="25">
        <f t="shared" si="38"/>
        <v>189.3075</v>
      </c>
      <c r="P89" s="154" t="str">
        <f t="shared" si="39"/>
        <v>C</v>
      </c>
      <c r="Q89" s="154" t="str">
        <f t="shared" si="40"/>
        <v>C</v>
      </c>
      <c r="R89" s="154" t="str">
        <f t="shared" si="42"/>
        <v>B</v>
      </c>
      <c r="S89" s="154" t="str">
        <f t="shared" si="42"/>
        <v>D</v>
      </c>
      <c r="T89" s="154" t="str">
        <f t="shared" si="42"/>
        <v>D</v>
      </c>
      <c r="U89" s="114" t="str">
        <f t="shared" si="41"/>
        <v>D</v>
      </c>
      <c r="V89" s="112"/>
      <c r="W89" s="34"/>
      <c r="X89" s="28"/>
      <c r="Y89" s="33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128"/>
      <c r="AK89" s="119"/>
      <c r="AL89" s="119"/>
      <c r="AM89" s="119"/>
      <c r="AN89" s="119"/>
      <c r="AO89" s="119"/>
      <c r="AP89" s="119"/>
      <c r="AQ89" s="119"/>
      <c r="AR89" s="119"/>
      <c r="AS89" s="119"/>
    </row>
    <row r="90" spans="1:45" s="27" customFormat="1" ht="15" customHeight="1">
      <c r="A90" s="103">
        <v>88</v>
      </c>
      <c r="B90" s="148" t="s">
        <v>117</v>
      </c>
      <c r="C90" s="149">
        <v>2006</v>
      </c>
      <c r="D90" s="150" t="s">
        <v>88</v>
      </c>
      <c r="E90" s="151">
        <v>201</v>
      </c>
      <c r="F90" s="148">
        <v>267</v>
      </c>
      <c r="G90" s="148">
        <v>332</v>
      </c>
      <c r="H90" s="148">
        <v>22.7</v>
      </c>
      <c r="I90" s="152">
        <v>244</v>
      </c>
      <c r="J90" s="153">
        <f t="shared" si="33"/>
        <v>43.2</v>
      </c>
      <c r="K90" s="154">
        <f t="shared" si="34"/>
        <v>54.987500000000004</v>
      </c>
      <c r="L90" s="154">
        <f t="shared" si="35"/>
        <v>49.3</v>
      </c>
      <c r="M90" s="154">
        <f t="shared" si="36"/>
        <v>35.959999999999994</v>
      </c>
      <c r="N90" s="155">
        <f t="shared" si="37"/>
        <v>5.8</v>
      </c>
      <c r="O90" s="25">
        <f t="shared" si="38"/>
        <v>189.2475</v>
      </c>
      <c r="P90" s="154" t="str">
        <f t="shared" si="39"/>
        <v>A</v>
      </c>
      <c r="Q90" s="154" t="str">
        <f t="shared" si="40"/>
        <v>A</v>
      </c>
      <c r="R90" s="154" t="str">
        <f t="shared" si="42"/>
        <v>D</v>
      </c>
      <c r="S90" s="154" t="str">
        <f t="shared" si="42"/>
        <v>D</v>
      </c>
      <c r="T90" s="154" t="str">
        <f t="shared" si="42"/>
        <v>D</v>
      </c>
      <c r="U90" s="114" t="str">
        <f t="shared" si="41"/>
        <v>D</v>
      </c>
      <c r="V90" s="112"/>
      <c r="W90" s="34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128"/>
      <c r="AK90" s="119"/>
      <c r="AL90" s="119"/>
      <c r="AM90" s="119"/>
      <c r="AN90" s="119"/>
      <c r="AO90" s="119"/>
      <c r="AP90" s="119"/>
      <c r="AQ90" s="119"/>
      <c r="AR90" s="119"/>
      <c r="AS90" s="119"/>
    </row>
    <row r="91" spans="1:45" s="27" customFormat="1" ht="15" customHeight="1">
      <c r="A91" s="103">
        <v>89</v>
      </c>
      <c r="B91" s="163" t="s">
        <v>118</v>
      </c>
      <c r="C91" s="149">
        <v>2010</v>
      </c>
      <c r="D91" s="161" t="s">
        <v>42</v>
      </c>
      <c r="E91" s="151">
        <v>192</v>
      </c>
      <c r="F91" s="148">
        <v>250</v>
      </c>
      <c r="G91" s="148">
        <v>338</v>
      </c>
      <c r="H91" s="148">
        <v>21.9</v>
      </c>
      <c r="I91" s="152">
        <v>275</v>
      </c>
      <c r="J91" s="153">
        <f t="shared" si="33"/>
        <v>18.900000000000002</v>
      </c>
      <c r="K91" s="154">
        <f t="shared" si="34"/>
        <v>19.712500000000002</v>
      </c>
      <c r="L91" s="154">
        <f t="shared" si="35"/>
        <v>66.7</v>
      </c>
      <c r="M91" s="154">
        <f t="shared" si="36"/>
        <v>31.31999999999999</v>
      </c>
      <c r="N91" s="155">
        <f t="shared" si="37"/>
        <v>50.75</v>
      </c>
      <c r="O91" s="25">
        <f t="shared" si="38"/>
        <v>187.38249999999999</v>
      </c>
      <c r="P91" s="154" t="str">
        <f t="shared" si="39"/>
        <v>D</v>
      </c>
      <c r="Q91" s="154" t="str">
        <f t="shared" si="40"/>
        <v>D</v>
      </c>
      <c r="R91" s="154" t="str">
        <f t="shared" si="42"/>
        <v>B</v>
      </c>
      <c r="S91" s="154" t="str">
        <f t="shared" si="42"/>
        <v>D</v>
      </c>
      <c r="T91" s="154" t="str">
        <f t="shared" si="42"/>
        <v>C</v>
      </c>
      <c r="U91" s="114" t="str">
        <f t="shared" si="41"/>
        <v>D</v>
      </c>
      <c r="V91" s="115"/>
      <c r="W91" s="34"/>
      <c r="X91" s="28"/>
      <c r="Y91" s="33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128"/>
      <c r="AK91" s="119"/>
      <c r="AL91" s="119"/>
      <c r="AM91" s="119"/>
      <c r="AN91" s="119"/>
      <c r="AO91" s="119"/>
      <c r="AP91" s="119"/>
      <c r="AQ91" s="119"/>
      <c r="AR91" s="119"/>
      <c r="AS91" s="119"/>
    </row>
    <row r="92" spans="1:45" s="27" customFormat="1" ht="15" customHeight="1">
      <c r="A92" s="103">
        <v>90</v>
      </c>
      <c r="B92" s="160" t="s">
        <v>119</v>
      </c>
      <c r="C92" s="149">
        <v>2008</v>
      </c>
      <c r="D92" s="161" t="s">
        <v>120</v>
      </c>
      <c r="E92" s="162">
        <v>190</v>
      </c>
      <c r="F92" s="160">
        <v>245</v>
      </c>
      <c r="G92" s="160">
        <v>332</v>
      </c>
      <c r="H92" s="160">
        <v>25.3</v>
      </c>
      <c r="I92" s="161">
        <v>284</v>
      </c>
      <c r="J92" s="162">
        <f t="shared" si="33"/>
        <v>13.5</v>
      </c>
      <c r="K92" s="160">
        <f t="shared" si="34"/>
        <v>9.3375000000000004</v>
      </c>
      <c r="L92" s="160">
        <f t="shared" si="35"/>
        <v>49.3</v>
      </c>
      <c r="M92" s="160">
        <f t="shared" si="36"/>
        <v>51.04</v>
      </c>
      <c r="N92" s="164">
        <f t="shared" si="37"/>
        <v>63.8</v>
      </c>
      <c r="O92" s="52">
        <f t="shared" si="38"/>
        <v>186.97749999999996</v>
      </c>
      <c r="P92" s="160" t="str">
        <f t="shared" si="39"/>
        <v>D</v>
      </c>
      <c r="Q92" s="160" t="str">
        <f t="shared" si="40"/>
        <v>D</v>
      </c>
      <c r="R92" s="160" t="str">
        <f t="shared" si="42"/>
        <v>D</v>
      </c>
      <c r="S92" s="160" t="str">
        <f t="shared" si="42"/>
        <v>C</v>
      </c>
      <c r="T92" s="160" t="str">
        <f t="shared" si="42"/>
        <v>B</v>
      </c>
      <c r="U92" s="165" t="str">
        <f t="shared" si="41"/>
        <v>D</v>
      </c>
      <c r="V92" s="112"/>
      <c r="W92" s="34"/>
      <c r="X92" s="28"/>
      <c r="Y92" s="33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128"/>
      <c r="AK92" s="119"/>
      <c r="AL92" s="119"/>
      <c r="AM92" s="119"/>
      <c r="AN92" s="119"/>
      <c r="AO92" s="119"/>
      <c r="AP92" s="119"/>
      <c r="AQ92" s="119"/>
      <c r="AR92" s="119"/>
      <c r="AS92" s="119"/>
    </row>
    <row r="93" spans="1:45" s="27" customFormat="1" ht="15" customHeight="1">
      <c r="A93" s="103">
        <v>91</v>
      </c>
      <c r="B93" s="163" t="s">
        <v>121</v>
      </c>
      <c r="C93" s="149">
        <v>2008</v>
      </c>
      <c r="D93" s="150" t="s">
        <v>36</v>
      </c>
      <c r="E93" s="151">
        <v>184</v>
      </c>
      <c r="F93" s="148">
        <v>242</v>
      </c>
      <c r="G93" s="148">
        <v>336</v>
      </c>
      <c r="H93" s="148">
        <v>24.7</v>
      </c>
      <c r="I93" s="152">
        <v>292</v>
      </c>
      <c r="J93" s="153">
        <f t="shared" si="33"/>
        <v>0</v>
      </c>
      <c r="K93" s="154">
        <f t="shared" si="34"/>
        <v>3.1125000000000003</v>
      </c>
      <c r="L93" s="154">
        <f t="shared" si="35"/>
        <v>60.9</v>
      </c>
      <c r="M93" s="154">
        <f t="shared" si="36"/>
        <v>47.559999999999995</v>
      </c>
      <c r="N93" s="155">
        <f t="shared" si="37"/>
        <v>75.399999999999991</v>
      </c>
      <c r="O93" s="25">
        <f t="shared" si="38"/>
        <v>186.97249999999997</v>
      </c>
      <c r="P93" s="154" t="str">
        <f t="shared" si="39"/>
        <v>D</v>
      </c>
      <c r="Q93" s="154" t="str">
        <f t="shared" si="40"/>
        <v>D</v>
      </c>
      <c r="R93" s="154" t="str">
        <f t="shared" si="42"/>
        <v>B</v>
      </c>
      <c r="S93" s="154" t="str">
        <f t="shared" si="42"/>
        <v>D</v>
      </c>
      <c r="T93" s="154" t="str">
        <f t="shared" si="42"/>
        <v>B</v>
      </c>
      <c r="U93" s="114" t="str">
        <f t="shared" si="41"/>
        <v>D</v>
      </c>
      <c r="V93" s="112"/>
      <c r="W93" s="34"/>
      <c r="X93" s="28"/>
      <c r="Y93" s="116"/>
      <c r="Z93" s="30"/>
      <c r="AA93" s="30"/>
      <c r="AB93" s="30"/>
      <c r="AC93" s="117"/>
      <c r="AD93" s="94"/>
      <c r="AE93" s="94"/>
      <c r="AF93" s="94"/>
      <c r="AG93" s="94"/>
      <c r="AH93" s="117"/>
      <c r="AI93" s="94"/>
      <c r="AJ93" s="128"/>
      <c r="AK93" s="119"/>
      <c r="AL93" s="119"/>
      <c r="AM93" s="119"/>
      <c r="AN93" s="119"/>
      <c r="AO93" s="119"/>
      <c r="AP93" s="119"/>
      <c r="AQ93" s="119"/>
      <c r="AR93" s="119"/>
      <c r="AS93" s="119"/>
    </row>
    <row r="94" spans="1:45" s="27" customFormat="1" ht="15" customHeight="1">
      <c r="A94" s="103">
        <v>92</v>
      </c>
      <c r="B94" s="163" t="s">
        <v>122</v>
      </c>
      <c r="C94" s="149">
        <v>2009</v>
      </c>
      <c r="D94" s="161" t="s">
        <v>44</v>
      </c>
      <c r="E94" s="151">
        <v>194</v>
      </c>
      <c r="F94" s="148">
        <v>253</v>
      </c>
      <c r="G94" s="148">
        <v>334</v>
      </c>
      <c r="H94" s="148">
        <v>23.8</v>
      </c>
      <c r="I94" s="152">
        <v>267</v>
      </c>
      <c r="J94" s="153">
        <f t="shared" si="33"/>
        <v>24.3</v>
      </c>
      <c r="K94" s="154">
        <f t="shared" si="34"/>
        <v>25.937500000000004</v>
      </c>
      <c r="L94" s="154">
        <f t="shared" si="35"/>
        <v>55.1</v>
      </c>
      <c r="M94" s="154">
        <f t="shared" si="36"/>
        <v>42.34</v>
      </c>
      <c r="N94" s="155">
        <f t="shared" si="37"/>
        <v>39.15</v>
      </c>
      <c r="O94" s="25">
        <f t="shared" si="38"/>
        <v>186.82750000000001</v>
      </c>
      <c r="P94" s="154" t="str">
        <f t="shared" si="39"/>
        <v>D</v>
      </c>
      <c r="Q94" s="154" t="str">
        <f t="shared" si="40"/>
        <v>D</v>
      </c>
      <c r="R94" s="154" t="str">
        <f t="shared" si="42"/>
        <v>C</v>
      </c>
      <c r="S94" s="154" t="str">
        <f t="shared" si="42"/>
        <v>D</v>
      </c>
      <c r="T94" s="154" t="str">
        <f t="shared" si="42"/>
        <v>D</v>
      </c>
      <c r="U94" s="114" t="str">
        <f t="shared" si="41"/>
        <v>D</v>
      </c>
      <c r="V94" s="112"/>
      <c r="W94" s="34"/>
      <c r="X94" s="28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119"/>
    </row>
    <row r="95" spans="1:45" s="27" customFormat="1" ht="15" customHeight="1">
      <c r="A95" s="103">
        <v>93</v>
      </c>
      <c r="B95" s="160" t="s">
        <v>123</v>
      </c>
      <c r="C95" s="149">
        <v>2008</v>
      </c>
      <c r="D95" s="161" t="s">
        <v>80</v>
      </c>
      <c r="E95" s="162">
        <v>197</v>
      </c>
      <c r="F95" s="160">
        <v>262</v>
      </c>
      <c r="G95" s="160">
        <v>330</v>
      </c>
      <c r="H95" s="160">
        <v>25.1</v>
      </c>
      <c r="I95" s="161">
        <v>251</v>
      </c>
      <c r="J95" s="153">
        <f t="shared" si="33"/>
        <v>32.400000000000006</v>
      </c>
      <c r="K95" s="154">
        <f t="shared" si="34"/>
        <v>44.612500000000004</v>
      </c>
      <c r="L95" s="154">
        <f t="shared" si="35"/>
        <v>43.5</v>
      </c>
      <c r="M95" s="154">
        <f t="shared" si="36"/>
        <v>49.88000000000001</v>
      </c>
      <c r="N95" s="155">
        <f t="shared" si="37"/>
        <v>15.95</v>
      </c>
      <c r="O95" s="25">
        <f t="shared" si="38"/>
        <v>186.34250000000003</v>
      </c>
      <c r="P95" s="154" t="str">
        <f t="shared" si="39"/>
        <v>B</v>
      </c>
      <c r="Q95" s="154" t="str">
        <f t="shared" si="40"/>
        <v>B</v>
      </c>
      <c r="R95" s="154" t="str">
        <f t="shared" si="42"/>
        <v>D</v>
      </c>
      <c r="S95" s="154" t="str">
        <f t="shared" si="42"/>
        <v>D</v>
      </c>
      <c r="T95" s="154" t="str">
        <f t="shared" si="42"/>
        <v>D</v>
      </c>
      <c r="U95" s="114" t="str">
        <f t="shared" si="41"/>
        <v>D</v>
      </c>
      <c r="V95" s="112"/>
      <c r="W95" s="34"/>
      <c r="X95" s="28"/>
      <c r="Y95" s="33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128"/>
      <c r="AK95" s="119"/>
      <c r="AL95" s="119"/>
      <c r="AM95" s="119"/>
      <c r="AN95" s="119"/>
      <c r="AO95" s="119"/>
      <c r="AP95" s="119"/>
      <c r="AQ95" s="119"/>
      <c r="AR95" s="119"/>
      <c r="AS95" s="119"/>
    </row>
    <row r="96" spans="1:45" s="27" customFormat="1" ht="15" customHeight="1">
      <c r="A96" s="103">
        <v>94</v>
      </c>
      <c r="B96" s="163" t="s">
        <v>121</v>
      </c>
      <c r="C96" s="149">
        <v>2008</v>
      </c>
      <c r="D96" s="150" t="s">
        <v>80</v>
      </c>
      <c r="E96" s="151">
        <v>187</v>
      </c>
      <c r="F96" s="148">
        <v>241</v>
      </c>
      <c r="G96" s="148">
        <v>336</v>
      </c>
      <c r="H96" s="148">
        <v>24.2</v>
      </c>
      <c r="I96" s="152">
        <v>290</v>
      </c>
      <c r="J96" s="153">
        <f t="shared" si="33"/>
        <v>5.4</v>
      </c>
      <c r="K96" s="154">
        <f t="shared" si="34"/>
        <v>1.0375000000000001</v>
      </c>
      <c r="L96" s="154">
        <f t="shared" si="35"/>
        <v>60.9</v>
      </c>
      <c r="M96" s="154">
        <f t="shared" si="36"/>
        <v>44.66</v>
      </c>
      <c r="N96" s="155">
        <f t="shared" si="37"/>
        <v>72.5</v>
      </c>
      <c r="O96" s="25">
        <f t="shared" si="38"/>
        <v>184.4975</v>
      </c>
      <c r="P96" s="154" t="str">
        <f t="shared" si="39"/>
        <v>D</v>
      </c>
      <c r="Q96" s="154" t="str">
        <f t="shared" si="40"/>
        <v>D</v>
      </c>
      <c r="R96" s="154" t="str">
        <f t="shared" si="42"/>
        <v>B</v>
      </c>
      <c r="S96" s="154" t="str">
        <f t="shared" si="42"/>
        <v>D</v>
      </c>
      <c r="T96" s="154" t="str">
        <f t="shared" si="42"/>
        <v>B</v>
      </c>
      <c r="U96" s="114" t="str">
        <f t="shared" si="41"/>
        <v>D</v>
      </c>
      <c r="V96" s="112"/>
      <c r="W96" s="34"/>
      <c r="X96" s="28"/>
      <c r="Y96" s="33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128"/>
      <c r="AK96" s="119"/>
      <c r="AL96" s="119"/>
      <c r="AM96" s="119"/>
      <c r="AN96" s="119"/>
      <c r="AO96" s="119"/>
      <c r="AP96" s="119"/>
      <c r="AQ96" s="119"/>
      <c r="AR96" s="119"/>
      <c r="AS96" s="119"/>
    </row>
    <row r="97" spans="1:45" s="27" customFormat="1" ht="15" customHeight="1">
      <c r="A97" s="103">
        <v>95</v>
      </c>
      <c r="B97" s="148" t="s">
        <v>124</v>
      </c>
      <c r="C97" s="149">
        <v>2006</v>
      </c>
      <c r="D97" s="150" t="s">
        <v>51</v>
      </c>
      <c r="E97" s="151">
        <v>195</v>
      </c>
      <c r="F97" s="148">
        <v>258</v>
      </c>
      <c r="G97" s="148">
        <v>326</v>
      </c>
      <c r="H97" s="148">
        <v>23.1</v>
      </c>
      <c r="I97" s="152">
        <v>275</v>
      </c>
      <c r="J97" s="153">
        <f t="shared" si="33"/>
        <v>27</v>
      </c>
      <c r="K97" s="154">
        <f t="shared" si="34"/>
        <v>36.3125</v>
      </c>
      <c r="L97" s="154">
        <f t="shared" si="35"/>
        <v>31.9</v>
      </c>
      <c r="M97" s="154">
        <f t="shared" si="36"/>
        <v>38.280000000000008</v>
      </c>
      <c r="N97" s="155">
        <f t="shared" si="37"/>
        <v>50.75</v>
      </c>
      <c r="O97" s="25">
        <f t="shared" si="38"/>
        <v>184.24250000000001</v>
      </c>
      <c r="P97" s="154" t="str">
        <f t="shared" si="39"/>
        <v>C</v>
      </c>
      <c r="Q97" s="154" t="str">
        <f t="shared" si="40"/>
        <v>C</v>
      </c>
      <c r="R97" s="154" t="str">
        <f t="shared" si="42"/>
        <v>D</v>
      </c>
      <c r="S97" s="154" t="str">
        <f t="shared" si="42"/>
        <v>D</v>
      </c>
      <c r="T97" s="154" t="str">
        <f t="shared" si="42"/>
        <v>C</v>
      </c>
      <c r="U97" s="114" t="str">
        <f t="shared" si="41"/>
        <v>D</v>
      </c>
      <c r="V97" s="112"/>
      <c r="W97" s="34"/>
      <c r="X97" s="28"/>
      <c r="Y97" s="33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128"/>
      <c r="AK97" s="119"/>
      <c r="AL97" s="119"/>
      <c r="AM97" s="119"/>
      <c r="AN97" s="119"/>
      <c r="AO97" s="119"/>
      <c r="AP97" s="119"/>
      <c r="AQ97" s="119"/>
      <c r="AR97" s="119"/>
      <c r="AS97" s="119"/>
    </row>
    <row r="98" spans="1:45" s="27" customFormat="1" ht="15" customHeight="1">
      <c r="A98" s="120">
        <v>96</v>
      </c>
      <c r="B98" s="148" t="s">
        <v>125</v>
      </c>
      <c r="C98" s="149">
        <v>2008</v>
      </c>
      <c r="D98" s="150" t="s">
        <v>20</v>
      </c>
      <c r="E98" s="151">
        <v>198</v>
      </c>
      <c r="F98" s="148">
        <v>264</v>
      </c>
      <c r="G98" s="148">
        <v>332</v>
      </c>
      <c r="H98" s="148">
        <v>18</v>
      </c>
      <c r="I98" s="152">
        <v>268</v>
      </c>
      <c r="J98" s="153">
        <f t="shared" si="33"/>
        <v>35.1</v>
      </c>
      <c r="K98" s="154">
        <f t="shared" si="34"/>
        <v>48.762500000000003</v>
      </c>
      <c r="L98" s="154">
        <f t="shared" si="35"/>
        <v>49.3</v>
      </c>
      <c r="M98" s="154">
        <f t="shared" si="36"/>
        <v>8.6999999999999993</v>
      </c>
      <c r="N98" s="155">
        <f t="shared" si="37"/>
        <v>40.6</v>
      </c>
      <c r="O98" s="25">
        <f t="shared" si="38"/>
        <v>182.46250000000001</v>
      </c>
      <c r="P98" s="154" t="str">
        <f t="shared" si="39"/>
        <v>B</v>
      </c>
      <c r="Q98" s="154" t="str">
        <f t="shared" si="40"/>
        <v>B</v>
      </c>
      <c r="R98" s="154" t="str">
        <f t="shared" si="42"/>
        <v>D</v>
      </c>
      <c r="S98" s="154" t="str">
        <f t="shared" si="42"/>
        <v>D</v>
      </c>
      <c r="T98" s="154" t="str">
        <f t="shared" si="42"/>
        <v>D</v>
      </c>
      <c r="U98" s="114" t="str">
        <f t="shared" si="41"/>
        <v>D</v>
      </c>
      <c r="V98" s="115"/>
      <c r="W98" s="34"/>
      <c r="X98" s="93"/>
      <c r="Y98" s="116"/>
      <c r="Z98" s="30"/>
      <c r="AA98" s="30"/>
      <c r="AB98" s="30"/>
      <c r="AC98" s="117"/>
      <c r="AD98" s="94"/>
      <c r="AE98" s="28"/>
      <c r="AF98" s="94"/>
      <c r="AG98" s="94"/>
      <c r="AH98" s="117"/>
      <c r="AI98" s="94"/>
      <c r="AJ98" s="128"/>
      <c r="AK98" s="119"/>
      <c r="AL98" s="119"/>
      <c r="AM98" s="119"/>
      <c r="AN98" s="119"/>
      <c r="AO98" s="119"/>
      <c r="AP98" s="119"/>
      <c r="AQ98" s="119"/>
      <c r="AR98" s="119"/>
      <c r="AS98" s="119"/>
    </row>
    <row r="99" spans="1:45" s="27" customFormat="1" ht="15" customHeight="1">
      <c r="A99" s="103">
        <v>97</v>
      </c>
      <c r="B99" s="163" t="s">
        <v>126</v>
      </c>
      <c r="C99" s="149">
        <v>2009</v>
      </c>
      <c r="D99" s="150" t="s">
        <v>54</v>
      </c>
      <c r="E99" s="151">
        <v>197</v>
      </c>
      <c r="F99" s="148">
        <v>259</v>
      </c>
      <c r="G99" s="148">
        <v>334</v>
      </c>
      <c r="H99" s="148">
        <v>26.2</v>
      </c>
      <c r="I99" s="152">
        <v>240</v>
      </c>
      <c r="J99" s="153">
        <f t="shared" si="33"/>
        <v>32.400000000000006</v>
      </c>
      <c r="K99" s="154">
        <f t="shared" si="34"/>
        <v>38.387500000000003</v>
      </c>
      <c r="L99" s="154">
        <f t="shared" si="35"/>
        <v>55.1</v>
      </c>
      <c r="M99" s="154">
        <f t="shared" si="36"/>
        <v>56.259999999999991</v>
      </c>
      <c r="N99" s="155">
        <f t="shared" si="37"/>
        <v>0</v>
      </c>
      <c r="O99" s="25">
        <f t="shared" si="38"/>
        <v>182.14750000000001</v>
      </c>
      <c r="P99" s="154" t="str">
        <f t="shared" si="39"/>
        <v>B</v>
      </c>
      <c r="Q99" s="154" t="str">
        <f t="shared" si="40"/>
        <v>B</v>
      </c>
      <c r="R99" s="154" t="str">
        <f t="shared" si="42"/>
        <v>C</v>
      </c>
      <c r="S99" s="154" t="str">
        <f t="shared" si="42"/>
        <v>C</v>
      </c>
      <c r="T99" s="154" t="str">
        <f t="shared" si="42"/>
        <v>D</v>
      </c>
      <c r="U99" s="114" t="str">
        <f t="shared" si="41"/>
        <v>D</v>
      </c>
      <c r="V99" s="115"/>
      <c r="W99" s="34"/>
      <c r="X99" s="28"/>
      <c r="Y99" s="33"/>
      <c r="Z99" s="30"/>
      <c r="AA99" s="30"/>
      <c r="AB99" s="30"/>
      <c r="AC99" s="117"/>
      <c r="AD99" s="94"/>
      <c r="AE99" s="94"/>
      <c r="AF99" s="94"/>
      <c r="AG99" s="94"/>
      <c r="AH99" s="117"/>
      <c r="AI99" s="94"/>
      <c r="AJ99" s="128"/>
      <c r="AK99" s="119"/>
      <c r="AL99" s="119"/>
      <c r="AM99" s="119"/>
      <c r="AN99" s="119"/>
      <c r="AO99" s="119"/>
      <c r="AP99" s="119"/>
      <c r="AQ99" s="119"/>
      <c r="AR99" s="119"/>
      <c r="AS99" s="119"/>
    </row>
    <row r="100" spans="1:45" s="27" customFormat="1" ht="15" customHeight="1">
      <c r="A100" s="103">
        <v>98</v>
      </c>
      <c r="B100" s="148" t="s">
        <v>127</v>
      </c>
      <c r="C100" s="149">
        <v>2006</v>
      </c>
      <c r="D100" s="150" t="s">
        <v>51</v>
      </c>
      <c r="E100" s="151">
        <v>197</v>
      </c>
      <c r="F100" s="148">
        <v>257</v>
      </c>
      <c r="G100" s="148">
        <v>330</v>
      </c>
      <c r="H100" s="148">
        <v>22.6</v>
      </c>
      <c r="I100" s="152">
        <v>265</v>
      </c>
      <c r="J100" s="153">
        <f t="shared" si="33"/>
        <v>32.400000000000006</v>
      </c>
      <c r="K100" s="154">
        <f t="shared" si="34"/>
        <v>34.237500000000004</v>
      </c>
      <c r="L100" s="154">
        <f t="shared" si="35"/>
        <v>43.5</v>
      </c>
      <c r="M100" s="154">
        <f t="shared" si="36"/>
        <v>35.38000000000001</v>
      </c>
      <c r="N100" s="155">
        <f t="shared" si="37"/>
        <v>36.25</v>
      </c>
      <c r="O100" s="25">
        <f t="shared" si="38"/>
        <v>181.76750000000004</v>
      </c>
      <c r="P100" s="154" t="str">
        <f t="shared" si="39"/>
        <v>B</v>
      </c>
      <c r="Q100" s="154" t="str">
        <f t="shared" si="40"/>
        <v>B</v>
      </c>
      <c r="R100" s="154" t="str">
        <f t="shared" si="42"/>
        <v>D</v>
      </c>
      <c r="S100" s="154" t="str">
        <f t="shared" si="42"/>
        <v>D</v>
      </c>
      <c r="T100" s="154" t="str">
        <f t="shared" si="42"/>
        <v>D</v>
      </c>
      <c r="U100" s="114" t="s">
        <v>128</v>
      </c>
      <c r="V100" s="112"/>
      <c r="W100" s="34"/>
      <c r="X100" s="28"/>
      <c r="Y100" s="33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128"/>
      <c r="AK100" s="119"/>
      <c r="AL100" s="119"/>
      <c r="AM100" s="119"/>
      <c r="AN100" s="119"/>
      <c r="AO100" s="119"/>
      <c r="AP100" s="119"/>
      <c r="AQ100" s="119"/>
      <c r="AR100" s="119"/>
      <c r="AS100" s="119"/>
    </row>
    <row r="101" spans="1:45" s="27" customFormat="1" ht="15" customHeight="1">
      <c r="A101" s="103">
        <v>99</v>
      </c>
      <c r="B101" s="163" t="s">
        <v>129</v>
      </c>
      <c r="C101" s="149">
        <v>2005</v>
      </c>
      <c r="D101" s="150" t="s">
        <v>54</v>
      </c>
      <c r="E101" s="151">
        <v>189</v>
      </c>
      <c r="F101" s="148">
        <v>247</v>
      </c>
      <c r="G101" s="148">
        <v>330</v>
      </c>
      <c r="H101" s="148">
        <v>21.8</v>
      </c>
      <c r="I101" s="152">
        <v>297</v>
      </c>
      <c r="J101" s="153">
        <f t="shared" si="33"/>
        <v>10.8</v>
      </c>
      <c r="K101" s="154">
        <f t="shared" si="34"/>
        <v>13.487500000000001</v>
      </c>
      <c r="L101" s="154">
        <f t="shared" si="35"/>
        <v>43.5</v>
      </c>
      <c r="M101" s="154">
        <f t="shared" si="36"/>
        <v>30.740000000000002</v>
      </c>
      <c r="N101" s="155">
        <f t="shared" si="37"/>
        <v>82.649999999999991</v>
      </c>
      <c r="O101" s="25">
        <f t="shared" si="38"/>
        <v>181.17750000000001</v>
      </c>
      <c r="P101" s="154" t="str">
        <f t="shared" si="39"/>
        <v>D</v>
      </c>
      <c r="Q101" s="154" t="str">
        <f t="shared" si="40"/>
        <v>D</v>
      </c>
      <c r="R101" s="154" t="str">
        <f t="shared" si="42"/>
        <v>D</v>
      </c>
      <c r="S101" s="154" t="str">
        <f t="shared" si="42"/>
        <v>D</v>
      </c>
      <c r="T101" s="154" t="str">
        <f t="shared" si="42"/>
        <v>A</v>
      </c>
      <c r="U101" s="114" t="str">
        <f t="shared" ref="U101:U139" si="43">IF(O101&gt;=290,"A",IF(O101&gt;=240,"B",IF(O101&gt;=200,"C","D")))</f>
        <v>D</v>
      </c>
      <c r="V101" s="112"/>
      <c r="W101" s="34"/>
      <c r="X101" s="28"/>
      <c r="Y101" s="33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128"/>
      <c r="AK101" s="119"/>
      <c r="AL101" s="119"/>
      <c r="AM101" s="119"/>
      <c r="AN101" s="119"/>
      <c r="AO101" s="119"/>
      <c r="AP101" s="119"/>
      <c r="AQ101" s="119"/>
      <c r="AR101" s="119"/>
      <c r="AS101" s="119"/>
    </row>
    <row r="102" spans="1:45" s="27" customFormat="1" ht="15" customHeight="1">
      <c r="A102" s="103">
        <v>100</v>
      </c>
      <c r="B102" s="148" t="s">
        <v>130</v>
      </c>
      <c r="C102" s="149">
        <v>2007</v>
      </c>
      <c r="D102" s="150" t="s">
        <v>16</v>
      </c>
      <c r="E102" s="151">
        <v>188</v>
      </c>
      <c r="F102" s="148">
        <v>248</v>
      </c>
      <c r="G102" s="148">
        <v>332</v>
      </c>
      <c r="H102" s="148">
        <v>23.3</v>
      </c>
      <c r="I102" s="152">
        <v>284</v>
      </c>
      <c r="J102" s="153">
        <f t="shared" si="33"/>
        <v>8.1000000000000014</v>
      </c>
      <c r="K102" s="154">
        <f t="shared" si="34"/>
        <v>15.562500000000002</v>
      </c>
      <c r="L102" s="154">
        <f t="shared" si="35"/>
        <v>49.3</v>
      </c>
      <c r="M102" s="154">
        <f t="shared" si="36"/>
        <v>39.440000000000005</v>
      </c>
      <c r="N102" s="155">
        <f t="shared" si="37"/>
        <v>63.8</v>
      </c>
      <c r="O102" s="25">
        <f t="shared" si="38"/>
        <v>176.20249999999999</v>
      </c>
      <c r="P102" s="154" t="str">
        <f t="shared" si="39"/>
        <v>D</v>
      </c>
      <c r="Q102" s="154" t="str">
        <f t="shared" si="40"/>
        <v>D</v>
      </c>
      <c r="R102" s="154" t="str">
        <f t="shared" si="42"/>
        <v>D</v>
      </c>
      <c r="S102" s="154" t="str">
        <f t="shared" si="42"/>
        <v>D</v>
      </c>
      <c r="T102" s="154" t="str">
        <f t="shared" si="42"/>
        <v>B</v>
      </c>
      <c r="U102" s="114" t="str">
        <f t="shared" si="43"/>
        <v>D</v>
      </c>
      <c r="V102" s="112"/>
      <c r="W102" s="34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19"/>
      <c r="AL102" s="119"/>
      <c r="AM102" s="119"/>
      <c r="AN102" s="119"/>
      <c r="AO102" s="119"/>
      <c r="AP102" s="119"/>
      <c r="AQ102" s="119"/>
      <c r="AR102" s="119"/>
      <c r="AS102" s="119"/>
    </row>
    <row r="103" spans="1:45" s="27" customFormat="1" ht="15" customHeight="1">
      <c r="A103" s="103">
        <v>101</v>
      </c>
      <c r="B103" s="148" t="s">
        <v>131</v>
      </c>
      <c r="C103" s="149">
        <v>2007</v>
      </c>
      <c r="D103" s="150" t="s">
        <v>66</v>
      </c>
      <c r="E103" s="151">
        <v>200</v>
      </c>
      <c r="F103" s="148">
        <v>263</v>
      </c>
      <c r="G103" s="148">
        <v>332</v>
      </c>
      <c r="H103" s="148">
        <v>22.2</v>
      </c>
      <c r="I103" s="152">
        <v>244</v>
      </c>
      <c r="J103" s="153">
        <f t="shared" si="33"/>
        <v>40.5</v>
      </c>
      <c r="K103" s="154">
        <f t="shared" si="34"/>
        <v>46.687500000000007</v>
      </c>
      <c r="L103" s="154">
        <f t="shared" si="35"/>
        <v>49.3</v>
      </c>
      <c r="M103" s="154">
        <f t="shared" si="36"/>
        <v>33.059999999999995</v>
      </c>
      <c r="N103" s="155">
        <f t="shared" si="37"/>
        <v>5.8</v>
      </c>
      <c r="O103" s="25">
        <f t="shared" si="38"/>
        <v>175.34750000000003</v>
      </c>
      <c r="P103" s="154" t="str">
        <f t="shared" si="39"/>
        <v>A</v>
      </c>
      <c r="Q103" s="154" t="str">
        <f t="shared" si="40"/>
        <v>A</v>
      </c>
      <c r="R103" s="154" t="str">
        <f t="shared" si="42"/>
        <v>D</v>
      </c>
      <c r="S103" s="154" t="str">
        <f t="shared" si="42"/>
        <v>D</v>
      </c>
      <c r="T103" s="154" t="str">
        <f t="shared" si="42"/>
        <v>D</v>
      </c>
      <c r="U103" s="114" t="str">
        <f t="shared" si="43"/>
        <v>D</v>
      </c>
      <c r="V103" s="112"/>
      <c r="W103" s="34"/>
      <c r="X103" s="50"/>
      <c r="Y103" s="33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128"/>
      <c r="AK103" s="119"/>
      <c r="AL103" s="119"/>
      <c r="AM103" s="119"/>
      <c r="AN103" s="119"/>
      <c r="AO103" s="119"/>
      <c r="AP103" s="119"/>
      <c r="AQ103" s="119"/>
      <c r="AR103" s="119"/>
      <c r="AS103" s="119"/>
    </row>
    <row r="104" spans="1:45" s="27" customFormat="1" ht="15" customHeight="1">
      <c r="A104" s="103">
        <v>102</v>
      </c>
      <c r="B104" s="148" t="s">
        <v>132</v>
      </c>
      <c r="C104" s="149">
        <v>2007</v>
      </c>
      <c r="D104" s="161" t="s">
        <v>73</v>
      </c>
      <c r="E104" s="156">
        <v>187</v>
      </c>
      <c r="F104" s="157">
        <v>247</v>
      </c>
      <c r="G104" s="166">
        <v>338</v>
      </c>
      <c r="H104" s="167">
        <v>23.4</v>
      </c>
      <c r="I104" s="168">
        <v>274</v>
      </c>
      <c r="J104" s="153">
        <f t="shared" si="33"/>
        <v>5.4</v>
      </c>
      <c r="K104" s="154">
        <f t="shared" si="34"/>
        <v>13.487500000000001</v>
      </c>
      <c r="L104" s="154">
        <f t="shared" si="35"/>
        <v>66.7</v>
      </c>
      <c r="M104" s="154">
        <f t="shared" si="36"/>
        <v>40.019999999999989</v>
      </c>
      <c r="N104" s="155">
        <f t="shared" si="37"/>
        <v>49.3</v>
      </c>
      <c r="O104" s="25">
        <f t="shared" si="38"/>
        <v>174.90749999999997</v>
      </c>
      <c r="P104" s="154" t="str">
        <f t="shared" si="39"/>
        <v>D</v>
      </c>
      <c r="Q104" s="154" t="str">
        <f t="shared" si="40"/>
        <v>D</v>
      </c>
      <c r="R104" s="154" t="str">
        <f t="shared" si="42"/>
        <v>B</v>
      </c>
      <c r="S104" s="154" t="str">
        <f t="shared" si="42"/>
        <v>D</v>
      </c>
      <c r="T104" s="154" t="str">
        <f t="shared" si="42"/>
        <v>D</v>
      </c>
      <c r="U104" s="114" t="str">
        <f t="shared" si="43"/>
        <v>D</v>
      </c>
      <c r="V104" s="112"/>
      <c r="W104" s="34"/>
      <c r="X104" s="50"/>
      <c r="Y104" s="33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128"/>
      <c r="AK104" s="119"/>
      <c r="AL104" s="119"/>
      <c r="AM104" s="119"/>
      <c r="AN104" s="119"/>
      <c r="AO104" s="119"/>
      <c r="AP104" s="119"/>
      <c r="AQ104" s="119"/>
      <c r="AR104" s="119"/>
      <c r="AS104" s="119"/>
    </row>
    <row r="105" spans="1:45" s="27" customFormat="1" ht="15" customHeight="1">
      <c r="A105" s="103">
        <v>103</v>
      </c>
      <c r="B105" s="163" t="s">
        <v>133</v>
      </c>
      <c r="C105" s="149">
        <v>2009</v>
      </c>
      <c r="D105" s="161" t="s">
        <v>68</v>
      </c>
      <c r="E105" s="151">
        <v>193</v>
      </c>
      <c r="F105" s="148">
        <v>250</v>
      </c>
      <c r="G105" s="148">
        <v>334</v>
      </c>
      <c r="H105" s="148">
        <v>22.4</v>
      </c>
      <c r="I105" s="152">
        <v>270</v>
      </c>
      <c r="J105" s="153">
        <f t="shared" si="33"/>
        <v>21.6</v>
      </c>
      <c r="K105" s="154">
        <f t="shared" si="34"/>
        <v>19.712500000000002</v>
      </c>
      <c r="L105" s="154">
        <f t="shared" si="35"/>
        <v>55.1</v>
      </c>
      <c r="M105" s="154">
        <f t="shared" si="36"/>
        <v>34.219999999999992</v>
      </c>
      <c r="N105" s="155">
        <f t="shared" si="37"/>
        <v>43.5</v>
      </c>
      <c r="O105" s="25">
        <f t="shared" si="38"/>
        <v>174.13249999999999</v>
      </c>
      <c r="P105" s="154" t="str">
        <f t="shared" si="39"/>
        <v>D</v>
      </c>
      <c r="Q105" s="154" t="str">
        <f t="shared" si="40"/>
        <v>D</v>
      </c>
      <c r="R105" s="154" t="str">
        <f t="shared" si="42"/>
        <v>C</v>
      </c>
      <c r="S105" s="154" t="str">
        <f t="shared" si="42"/>
        <v>D</v>
      </c>
      <c r="T105" s="154" t="str">
        <f t="shared" si="42"/>
        <v>D</v>
      </c>
      <c r="U105" s="114" t="str">
        <f t="shared" si="43"/>
        <v>D</v>
      </c>
      <c r="V105" s="112"/>
      <c r="W105" s="34"/>
      <c r="X105" s="28"/>
      <c r="Y105" s="33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128"/>
      <c r="AK105" s="119"/>
      <c r="AL105" s="119"/>
      <c r="AM105" s="119"/>
      <c r="AN105" s="119"/>
      <c r="AO105" s="119"/>
      <c r="AP105" s="119"/>
      <c r="AQ105" s="119"/>
      <c r="AR105" s="119"/>
      <c r="AS105" s="119"/>
    </row>
    <row r="106" spans="1:45" s="27" customFormat="1" ht="15" customHeight="1">
      <c r="A106" s="103">
        <v>104</v>
      </c>
      <c r="B106" s="163" t="s">
        <v>134</v>
      </c>
      <c r="C106" s="149">
        <v>2009</v>
      </c>
      <c r="D106" s="161" t="s">
        <v>42</v>
      </c>
      <c r="E106" s="151">
        <v>200</v>
      </c>
      <c r="F106" s="148">
        <v>267</v>
      </c>
      <c r="G106" s="148">
        <v>334</v>
      </c>
      <c r="H106" s="148">
        <v>20.2</v>
      </c>
      <c r="I106" s="152">
        <v>235</v>
      </c>
      <c r="J106" s="153">
        <f t="shared" si="33"/>
        <v>40.5</v>
      </c>
      <c r="K106" s="154">
        <f t="shared" si="34"/>
        <v>54.987500000000004</v>
      </c>
      <c r="L106" s="154">
        <f t="shared" si="35"/>
        <v>55.1</v>
      </c>
      <c r="M106" s="154">
        <f t="shared" si="36"/>
        <v>21.459999999999994</v>
      </c>
      <c r="N106" s="155">
        <f t="shared" si="37"/>
        <v>0</v>
      </c>
      <c r="O106" s="25">
        <f t="shared" si="38"/>
        <v>172.04750000000001</v>
      </c>
      <c r="P106" s="154" t="str">
        <f t="shared" si="39"/>
        <v>A</v>
      </c>
      <c r="Q106" s="154" t="str">
        <f t="shared" si="40"/>
        <v>A</v>
      </c>
      <c r="R106" s="154" t="str">
        <f t="shared" si="42"/>
        <v>C</v>
      </c>
      <c r="S106" s="154" t="str">
        <f t="shared" si="42"/>
        <v>D</v>
      </c>
      <c r="T106" s="154" t="str">
        <f t="shared" si="42"/>
        <v>D</v>
      </c>
      <c r="U106" s="114" t="str">
        <f t="shared" si="43"/>
        <v>D</v>
      </c>
      <c r="V106" s="115"/>
      <c r="W106" s="34"/>
      <c r="X106" s="28"/>
      <c r="Y106" s="33"/>
      <c r="Z106" s="28"/>
      <c r="AA106" s="28"/>
      <c r="AB106" s="50"/>
      <c r="AC106" s="28"/>
      <c r="AD106" s="28"/>
      <c r="AE106" s="28"/>
      <c r="AF106" s="28"/>
      <c r="AG106" s="28"/>
      <c r="AH106" s="28"/>
      <c r="AI106" s="28"/>
      <c r="AJ106" s="128"/>
      <c r="AK106" s="119"/>
      <c r="AL106" s="119"/>
      <c r="AM106" s="119"/>
      <c r="AN106" s="119"/>
      <c r="AO106" s="119"/>
      <c r="AP106" s="119"/>
      <c r="AQ106" s="119"/>
      <c r="AR106" s="119"/>
      <c r="AS106" s="119"/>
    </row>
    <row r="107" spans="1:45" s="27" customFormat="1" ht="15" customHeight="1">
      <c r="A107" s="103">
        <v>105</v>
      </c>
      <c r="B107" s="159" t="s">
        <v>135</v>
      </c>
      <c r="C107" s="149">
        <v>2006</v>
      </c>
      <c r="D107" s="150" t="s">
        <v>14</v>
      </c>
      <c r="E107" s="156">
        <v>196</v>
      </c>
      <c r="F107" s="157">
        <v>254</v>
      </c>
      <c r="G107" s="157">
        <v>326</v>
      </c>
      <c r="H107" s="167">
        <v>27.3</v>
      </c>
      <c r="I107" s="168">
        <v>252</v>
      </c>
      <c r="J107" s="153">
        <f t="shared" si="33"/>
        <v>29.700000000000003</v>
      </c>
      <c r="K107" s="154">
        <f t="shared" si="34"/>
        <v>28.012500000000003</v>
      </c>
      <c r="L107" s="154">
        <f t="shared" si="35"/>
        <v>31.9</v>
      </c>
      <c r="M107" s="154">
        <f t="shared" si="36"/>
        <v>62.64</v>
      </c>
      <c r="N107" s="155">
        <f t="shared" si="37"/>
        <v>17.399999999999999</v>
      </c>
      <c r="O107" s="25">
        <f t="shared" si="38"/>
        <v>169.6525</v>
      </c>
      <c r="P107" s="154" t="str">
        <f t="shared" si="39"/>
        <v>C</v>
      </c>
      <c r="Q107" s="154" t="str">
        <f t="shared" si="40"/>
        <v>C</v>
      </c>
      <c r="R107" s="154" t="str">
        <f t="shared" si="42"/>
        <v>D</v>
      </c>
      <c r="S107" s="154" t="str">
        <f t="shared" si="42"/>
        <v>B</v>
      </c>
      <c r="T107" s="154" t="str">
        <f t="shared" si="42"/>
        <v>D</v>
      </c>
      <c r="U107" s="114" t="str">
        <f t="shared" si="43"/>
        <v>D</v>
      </c>
      <c r="V107" s="115"/>
      <c r="W107" s="34"/>
      <c r="X107" s="50"/>
      <c r="Y107" s="33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128"/>
      <c r="AK107" s="119"/>
      <c r="AL107" s="119"/>
      <c r="AM107" s="119"/>
      <c r="AN107" s="119"/>
      <c r="AO107" s="119"/>
      <c r="AP107" s="119"/>
      <c r="AQ107" s="119"/>
      <c r="AR107" s="119"/>
      <c r="AS107" s="119"/>
    </row>
    <row r="108" spans="1:45" s="27" customFormat="1" ht="15" customHeight="1">
      <c r="A108" s="103">
        <v>106</v>
      </c>
      <c r="B108" s="148" t="s">
        <v>136</v>
      </c>
      <c r="C108" s="149">
        <v>2008</v>
      </c>
      <c r="D108" s="150" t="s">
        <v>66</v>
      </c>
      <c r="E108" s="151">
        <v>192</v>
      </c>
      <c r="F108" s="148">
        <v>250</v>
      </c>
      <c r="G108" s="148">
        <v>332</v>
      </c>
      <c r="H108" s="167">
        <v>21.7</v>
      </c>
      <c r="I108" s="152">
        <v>275</v>
      </c>
      <c r="J108" s="153">
        <f t="shared" si="33"/>
        <v>18.900000000000002</v>
      </c>
      <c r="K108" s="154">
        <f t="shared" si="34"/>
        <v>19.712500000000002</v>
      </c>
      <c r="L108" s="154">
        <f t="shared" si="35"/>
        <v>49.3</v>
      </c>
      <c r="M108" s="154">
        <f t="shared" si="36"/>
        <v>30.159999999999997</v>
      </c>
      <c r="N108" s="155">
        <f t="shared" si="37"/>
        <v>50.75</v>
      </c>
      <c r="O108" s="25">
        <f t="shared" si="38"/>
        <v>168.82249999999999</v>
      </c>
      <c r="P108" s="154" t="str">
        <f t="shared" si="39"/>
        <v>D</v>
      </c>
      <c r="Q108" s="154" t="str">
        <f t="shared" si="40"/>
        <v>D</v>
      </c>
      <c r="R108" s="154" t="str">
        <f t="shared" si="42"/>
        <v>D</v>
      </c>
      <c r="S108" s="154" t="str">
        <f t="shared" si="42"/>
        <v>D</v>
      </c>
      <c r="T108" s="154" t="str">
        <f t="shared" si="42"/>
        <v>C</v>
      </c>
      <c r="U108" s="114" t="str">
        <f t="shared" si="43"/>
        <v>D</v>
      </c>
      <c r="V108" s="112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119"/>
    </row>
    <row r="109" spans="1:45" s="27" customFormat="1" ht="15" customHeight="1">
      <c r="A109" s="103">
        <v>107</v>
      </c>
      <c r="B109" s="148" t="s">
        <v>137</v>
      </c>
      <c r="C109" s="149">
        <v>2009</v>
      </c>
      <c r="D109" s="150" t="s">
        <v>14</v>
      </c>
      <c r="E109" s="151">
        <v>192</v>
      </c>
      <c r="F109" s="148">
        <v>252</v>
      </c>
      <c r="G109" s="148">
        <v>330</v>
      </c>
      <c r="H109" s="148">
        <v>25.6</v>
      </c>
      <c r="I109" s="152">
        <v>260</v>
      </c>
      <c r="J109" s="153">
        <f t="shared" si="33"/>
        <v>18.900000000000002</v>
      </c>
      <c r="K109" s="154">
        <f t="shared" si="34"/>
        <v>23.862500000000001</v>
      </c>
      <c r="L109" s="154">
        <f t="shared" si="35"/>
        <v>43.5</v>
      </c>
      <c r="M109" s="154">
        <f t="shared" si="36"/>
        <v>52.780000000000008</v>
      </c>
      <c r="N109" s="155">
        <f t="shared" si="37"/>
        <v>29</v>
      </c>
      <c r="O109" s="25">
        <f t="shared" si="38"/>
        <v>168.04250000000002</v>
      </c>
      <c r="P109" s="154" t="str">
        <f t="shared" si="39"/>
        <v>D</v>
      </c>
      <c r="Q109" s="154" t="str">
        <f t="shared" si="40"/>
        <v>D</v>
      </c>
      <c r="R109" s="154" t="str">
        <f t="shared" si="42"/>
        <v>D</v>
      </c>
      <c r="S109" s="154" t="str">
        <f t="shared" si="42"/>
        <v>C</v>
      </c>
      <c r="T109" s="154" t="str">
        <f t="shared" si="42"/>
        <v>D</v>
      </c>
      <c r="U109" s="114" t="str">
        <f t="shared" si="43"/>
        <v>D</v>
      </c>
      <c r="V109" s="112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119"/>
    </row>
    <row r="110" spans="1:45" s="27" customFormat="1" ht="15" customHeight="1">
      <c r="A110" s="103">
        <v>108</v>
      </c>
      <c r="B110" s="148" t="s">
        <v>138</v>
      </c>
      <c r="C110" s="149">
        <v>2011</v>
      </c>
      <c r="D110" s="150" t="s">
        <v>139</v>
      </c>
      <c r="E110" s="151">
        <v>188</v>
      </c>
      <c r="F110" s="148">
        <v>249</v>
      </c>
      <c r="G110" s="148">
        <v>336</v>
      </c>
      <c r="H110" s="148">
        <v>26.9</v>
      </c>
      <c r="I110" s="152">
        <v>254</v>
      </c>
      <c r="J110" s="153">
        <f t="shared" si="33"/>
        <v>8.1000000000000014</v>
      </c>
      <c r="K110" s="154">
        <f t="shared" si="34"/>
        <v>17.637500000000003</v>
      </c>
      <c r="L110" s="154">
        <f t="shared" si="35"/>
        <v>60.9</v>
      </c>
      <c r="M110" s="154">
        <f t="shared" si="36"/>
        <v>60.319999999999993</v>
      </c>
      <c r="N110" s="155">
        <f t="shared" si="37"/>
        <v>20.3</v>
      </c>
      <c r="O110" s="25">
        <f t="shared" si="38"/>
        <v>167.25749999999999</v>
      </c>
      <c r="P110" s="154" t="str">
        <f t="shared" si="39"/>
        <v>D</v>
      </c>
      <c r="Q110" s="154" t="str">
        <f t="shared" si="40"/>
        <v>D</v>
      </c>
      <c r="R110" s="154" t="str">
        <f t="shared" si="42"/>
        <v>B</v>
      </c>
      <c r="S110" s="154" t="str">
        <f t="shared" si="42"/>
        <v>B</v>
      </c>
      <c r="T110" s="154" t="str">
        <f t="shared" si="42"/>
        <v>D</v>
      </c>
      <c r="U110" s="114" t="str">
        <f t="shared" si="43"/>
        <v>D</v>
      </c>
      <c r="V110" s="115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119"/>
    </row>
    <row r="111" spans="1:45" s="27" customFormat="1" ht="15" customHeight="1">
      <c r="A111" s="103">
        <v>109</v>
      </c>
      <c r="B111" s="148" t="s">
        <v>140</v>
      </c>
      <c r="C111" s="149">
        <v>2007</v>
      </c>
      <c r="D111" s="150" t="s">
        <v>36</v>
      </c>
      <c r="E111" s="151">
        <v>201</v>
      </c>
      <c r="F111" s="148">
        <v>261</v>
      </c>
      <c r="G111" s="148">
        <v>326</v>
      </c>
      <c r="H111" s="148">
        <v>23.3</v>
      </c>
      <c r="I111" s="152">
        <v>246</v>
      </c>
      <c r="J111" s="153">
        <f t="shared" si="33"/>
        <v>43.2</v>
      </c>
      <c r="K111" s="154">
        <f t="shared" si="34"/>
        <v>42.537500000000001</v>
      </c>
      <c r="L111" s="154">
        <f t="shared" si="35"/>
        <v>31.9</v>
      </c>
      <c r="M111" s="154">
        <f t="shared" si="36"/>
        <v>39.440000000000005</v>
      </c>
      <c r="N111" s="155">
        <f t="shared" si="37"/>
        <v>8.6999999999999993</v>
      </c>
      <c r="O111" s="25">
        <f t="shared" si="38"/>
        <v>165.7775</v>
      </c>
      <c r="P111" s="154" t="str">
        <f t="shared" si="39"/>
        <v>A</v>
      </c>
      <c r="Q111" s="154" t="str">
        <f t="shared" si="40"/>
        <v>A</v>
      </c>
      <c r="R111" s="154" t="str">
        <f t="shared" si="42"/>
        <v>D</v>
      </c>
      <c r="S111" s="154" t="str">
        <f t="shared" si="42"/>
        <v>D</v>
      </c>
      <c r="T111" s="154" t="str">
        <f t="shared" si="42"/>
        <v>D</v>
      </c>
      <c r="U111" s="114" t="str">
        <f t="shared" si="43"/>
        <v>D</v>
      </c>
      <c r="V111" s="115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119"/>
    </row>
    <row r="112" spans="1:45" s="27" customFormat="1" ht="15" customHeight="1">
      <c r="A112" s="103">
        <v>110</v>
      </c>
      <c r="B112" s="148" t="s">
        <v>141</v>
      </c>
      <c r="C112" s="149">
        <v>2008</v>
      </c>
      <c r="D112" s="150" t="s">
        <v>23</v>
      </c>
      <c r="E112" s="151">
        <v>194</v>
      </c>
      <c r="F112" s="148">
        <v>255</v>
      </c>
      <c r="G112" s="148">
        <v>332</v>
      </c>
      <c r="H112" s="148">
        <v>20.6</v>
      </c>
      <c r="I112" s="152">
        <v>266</v>
      </c>
      <c r="J112" s="153">
        <f t="shared" si="33"/>
        <v>24.3</v>
      </c>
      <c r="K112" s="154">
        <f t="shared" si="34"/>
        <v>30.087500000000002</v>
      </c>
      <c r="L112" s="154">
        <f t="shared" si="35"/>
        <v>49.3</v>
      </c>
      <c r="M112" s="154">
        <f t="shared" si="36"/>
        <v>23.780000000000008</v>
      </c>
      <c r="N112" s="155">
        <f t="shared" si="37"/>
        <v>37.699999999999996</v>
      </c>
      <c r="O112" s="25">
        <f t="shared" si="38"/>
        <v>165.16749999999999</v>
      </c>
      <c r="P112" s="154" t="str">
        <f t="shared" si="39"/>
        <v>D</v>
      </c>
      <c r="Q112" s="154" t="str">
        <f t="shared" si="40"/>
        <v>D</v>
      </c>
      <c r="R112" s="154" t="str">
        <f t="shared" si="42"/>
        <v>D</v>
      </c>
      <c r="S112" s="154" t="str">
        <f t="shared" si="42"/>
        <v>D</v>
      </c>
      <c r="T112" s="154" t="str">
        <f t="shared" si="42"/>
        <v>D</v>
      </c>
      <c r="U112" s="114" t="str">
        <f t="shared" si="43"/>
        <v>D</v>
      </c>
      <c r="V112" s="112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119"/>
    </row>
    <row r="113" spans="1:45" s="27" customFormat="1" ht="15" customHeight="1">
      <c r="A113" s="103">
        <v>111</v>
      </c>
      <c r="B113" s="148" t="s">
        <v>142</v>
      </c>
      <c r="C113" s="149">
        <v>2007</v>
      </c>
      <c r="D113" s="150" t="s">
        <v>51</v>
      </c>
      <c r="E113" s="151">
        <v>190</v>
      </c>
      <c r="F113" s="148">
        <v>252</v>
      </c>
      <c r="G113" s="148">
        <v>326</v>
      </c>
      <c r="H113" s="148">
        <v>27.9</v>
      </c>
      <c r="I113" s="152">
        <v>260</v>
      </c>
      <c r="J113" s="153">
        <f t="shared" si="33"/>
        <v>13.5</v>
      </c>
      <c r="K113" s="154">
        <f t="shared" si="34"/>
        <v>23.862500000000001</v>
      </c>
      <c r="L113" s="154">
        <f t="shared" si="35"/>
        <v>31.9</v>
      </c>
      <c r="M113" s="154">
        <f t="shared" si="36"/>
        <v>66.11999999999999</v>
      </c>
      <c r="N113" s="155">
        <f t="shared" si="37"/>
        <v>29</v>
      </c>
      <c r="O113" s="25">
        <f t="shared" si="38"/>
        <v>164.38249999999999</v>
      </c>
      <c r="P113" s="154" t="str">
        <f t="shared" si="39"/>
        <v>D</v>
      </c>
      <c r="Q113" s="154" t="str">
        <f t="shared" si="40"/>
        <v>D</v>
      </c>
      <c r="R113" s="154" t="str">
        <f t="shared" si="42"/>
        <v>D</v>
      </c>
      <c r="S113" s="154" t="str">
        <f t="shared" si="42"/>
        <v>B</v>
      </c>
      <c r="T113" s="154" t="str">
        <f t="shared" si="42"/>
        <v>D</v>
      </c>
      <c r="U113" s="114" t="str">
        <f t="shared" si="43"/>
        <v>D</v>
      </c>
      <c r="V113" s="115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119"/>
    </row>
    <row r="114" spans="1:45" s="27" customFormat="1" ht="15" customHeight="1">
      <c r="A114" s="103">
        <v>112</v>
      </c>
      <c r="B114" s="163" t="s">
        <v>143</v>
      </c>
      <c r="C114" s="149">
        <v>2007</v>
      </c>
      <c r="D114" s="150" t="s">
        <v>66</v>
      </c>
      <c r="E114" s="151">
        <v>190</v>
      </c>
      <c r="F114" s="148">
        <v>247</v>
      </c>
      <c r="G114" s="148">
        <v>326</v>
      </c>
      <c r="H114" s="148">
        <v>24.1</v>
      </c>
      <c r="I114" s="152">
        <v>282</v>
      </c>
      <c r="J114" s="153">
        <f t="shared" si="33"/>
        <v>13.5</v>
      </c>
      <c r="K114" s="154">
        <f t="shared" si="34"/>
        <v>13.487500000000001</v>
      </c>
      <c r="L114" s="154">
        <f t="shared" si="35"/>
        <v>31.9</v>
      </c>
      <c r="M114" s="154">
        <f t="shared" si="36"/>
        <v>44.080000000000005</v>
      </c>
      <c r="N114" s="155">
        <f t="shared" si="37"/>
        <v>60.9</v>
      </c>
      <c r="O114" s="25">
        <f t="shared" si="38"/>
        <v>163.86750000000001</v>
      </c>
      <c r="P114" s="154" t="str">
        <f t="shared" si="39"/>
        <v>D</v>
      </c>
      <c r="Q114" s="154" t="str">
        <f t="shared" si="40"/>
        <v>D</v>
      </c>
      <c r="R114" s="154" t="str">
        <f t="shared" si="42"/>
        <v>D</v>
      </c>
      <c r="S114" s="154" t="str">
        <f t="shared" si="42"/>
        <v>D</v>
      </c>
      <c r="T114" s="154" t="str">
        <f t="shared" si="42"/>
        <v>B</v>
      </c>
      <c r="U114" s="114" t="str">
        <f t="shared" si="43"/>
        <v>D</v>
      </c>
      <c r="V114" s="115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119"/>
    </row>
    <row r="115" spans="1:45" s="27" customFormat="1" ht="15" customHeight="1">
      <c r="A115" s="103">
        <v>113</v>
      </c>
      <c r="B115" s="160" t="s">
        <v>144</v>
      </c>
      <c r="C115" s="149">
        <v>2007</v>
      </c>
      <c r="D115" s="161" t="s">
        <v>18</v>
      </c>
      <c r="E115" s="162">
        <v>185</v>
      </c>
      <c r="F115" s="160">
        <v>242</v>
      </c>
      <c r="G115" s="160">
        <v>332</v>
      </c>
      <c r="H115" s="160">
        <v>21.4</v>
      </c>
      <c r="I115" s="161">
        <v>297</v>
      </c>
      <c r="J115" s="153">
        <f t="shared" si="33"/>
        <v>0</v>
      </c>
      <c r="K115" s="154">
        <f t="shared" si="34"/>
        <v>3.1125000000000003</v>
      </c>
      <c r="L115" s="154">
        <f t="shared" si="35"/>
        <v>49.3</v>
      </c>
      <c r="M115" s="154">
        <f t="shared" si="36"/>
        <v>28.419999999999991</v>
      </c>
      <c r="N115" s="155">
        <f t="shared" si="37"/>
        <v>82.649999999999991</v>
      </c>
      <c r="O115" s="25">
        <f t="shared" si="38"/>
        <v>163.48249999999996</v>
      </c>
      <c r="P115" s="154" t="str">
        <f t="shared" si="39"/>
        <v>D</v>
      </c>
      <c r="Q115" s="154" t="str">
        <f t="shared" si="40"/>
        <v>D</v>
      </c>
      <c r="R115" s="154" t="str">
        <f t="shared" si="42"/>
        <v>D</v>
      </c>
      <c r="S115" s="154" t="str">
        <f t="shared" si="42"/>
        <v>D</v>
      </c>
      <c r="T115" s="154" t="str">
        <f t="shared" si="42"/>
        <v>A</v>
      </c>
      <c r="U115" s="114" t="str">
        <f t="shared" si="43"/>
        <v>D</v>
      </c>
      <c r="V115" s="112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119"/>
    </row>
    <row r="116" spans="1:45" s="27" customFormat="1" ht="15" customHeight="1">
      <c r="A116" s="103">
        <v>114</v>
      </c>
      <c r="B116" s="148" t="s">
        <v>145</v>
      </c>
      <c r="C116" s="149">
        <v>2006</v>
      </c>
      <c r="D116" s="161" t="s">
        <v>42</v>
      </c>
      <c r="E116" s="151">
        <v>193</v>
      </c>
      <c r="F116" s="148">
        <v>251</v>
      </c>
      <c r="G116" s="148">
        <v>338</v>
      </c>
      <c r="H116" s="148">
        <v>19.100000000000001</v>
      </c>
      <c r="I116" s="152">
        <v>264</v>
      </c>
      <c r="J116" s="153">
        <f t="shared" si="33"/>
        <v>21.6</v>
      </c>
      <c r="K116" s="154">
        <f t="shared" si="34"/>
        <v>21.787500000000001</v>
      </c>
      <c r="L116" s="154">
        <f t="shared" si="35"/>
        <v>66.7</v>
      </c>
      <c r="M116" s="154">
        <f t="shared" si="36"/>
        <v>15.080000000000007</v>
      </c>
      <c r="N116" s="155">
        <f t="shared" si="37"/>
        <v>34.799999999999997</v>
      </c>
      <c r="O116" s="25">
        <f t="shared" si="38"/>
        <v>159.96750000000003</v>
      </c>
      <c r="P116" s="154" t="str">
        <f t="shared" si="39"/>
        <v>D</v>
      </c>
      <c r="Q116" s="154" t="str">
        <f t="shared" si="40"/>
        <v>D</v>
      </c>
      <c r="R116" s="154" t="str">
        <f t="shared" si="42"/>
        <v>B</v>
      </c>
      <c r="S116" s="154" t="str">
        <f t="shared" si="42"/>
        <v>D</v>
      </c>
      <c r="T116" s="154" t="str">
        <f t="shared" si="42"/>
        <v>D</v>
      </c>
      <c r="U116" s="114" t="str">
        <f t="shared" si="43"/>
        <v>D</v>
      </c>
      <c r="V116" s="112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119"/>
    </row>
    <row r="117" spans="1:45" s="27" customFormat="1" ht="15" customHeight="1">
      <c r="A117" s="103">
        <v>115</v>
      </c>
      <c r="B117" s="148" t="s">
        <v>146</v>
      </c>
      <c r="C117" s="149">
        <v>2007</v>
      </c>
      <c r="D117" s="150" t="s">
        <v>147</v>
      </c>
      <c r="E117" s="151">
        <v>188</v>
      </c>
      <c r="F117" s="148">
        <v>246</v>
      </c>
      <c r="G117" s="148">
        <v>330</v>
      </c>
      <c r="H117" s="148">
        <v>24.6</v>
      </c>
      <c r="I117" s="152">
        <v>274</v>
      </c>
      <c r="J117" s="153">
        <f t="shared" si="33"/>
        <v>8.1000000000000014</v>
      </c>
      <c r="K117" s="154">
        <f t="shared" si="34"/>
        <v>11.412500000000001</v>
      </c>
      <c r="L117" s="154">
        <f t="shared" si="35"/>
        <v>43.5</v>
      </c>
      <c r="M117" s="154">
        <f t="shared" si="36"/>
        <v>46.980000000000004</v>
      </c>
      <c r="N117" s="155">
        <f t="shared" si="37"/>
        <v>49.3</v>
      </c>
      <c r="O117" s="25">
        <f t="shared" si="38"/>
        <v>159.29250000000002</v>
      </c>
      <c r="P117" s="154" t="str">
        <f t="shared" si="39"/>
        <v>D</v>
      </c>
      <c r="Q117" s="154" t="str">
        <f t="shared" si="40"/>
        <v>D</v>
      </c>
      <c r="R117" s="154" t="str">
        <f t="shared" ref="R117:T148" si="44">IF(L117&gt;=80,"A",IF(L117&gt;=60,"B",IF(L117&gt;=50,"C","D")))</f>
        <v>D</v>
      </c>
      <c r="S117" s="154" t="str">
        <f t="shared" si="44"/>
        <v>D</v>
      </c>
      <c r="T117" s="154" t="str">
        <f t="shared" si="44"/>
        <v>D</v>
      </c>
      <c r="U117" s="114" t="str">
        <f t="shared" si="43"/>
        <v>D</v>
      </c>
      <c r="V117" s="112"/>
      <c r="W117" s="34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</row>
    <row r="118" spans="1:45" s="27" customFormat="1" ht="15" customHeight="1">
      <c r="A118" s="103">
        <v>116</v>
      </c>
      <c r="B118" s="148" t="s">
        <v>148</v>
      </c>
      <c r="C118" s="149">
        <v>2006</v>
      </c>
      <c r="D118" s="161" t="s">
        <v>73</v>
      </c>
      <c r="E118" s="151">
        <v>188</v>
      </c>
      <c r="F118" s="148">
        <v>247</v>
      </c>
      <c r="G118" s="148">
        <v>330</v>
      </c>
      <c r="H118" s="148">
        <v>20.6</v>
      </c>
      <c r="I118" s="152">
        <v>287</v>
      </c>
      <c r="J118" s="153">
        <f t="shared" si="33"/>
        <v>8.1000000000000014</v>
      </c>
      <c r="K118" s="154">
        <f t="shared" si="34"/>
        <v>13.487500000000001</v>
      </c>
      <c r="L118" s="154">
        <f t="shared" si="35"/>
        <v>43.5</v>
      </c>
      <c r="M118" s="154">
        <f t="shared" si="36"/>
        <v>23.780000000000008</v>
      </c>
      <c r="N118" s="155">
        <f t="shared" si="37"/>
        <v>68.149999999999991</v>
      </c>
      <c r="O118" s="25">
        <f t="shared" si="38"/>
        <v>157.01749999999998</v>
      </c>
      <c r="P118" s="154" t="str">
        <f t="shared" si="39"/>
        <v>D</v>
      </c>
      <c r="Q118" s="154" t="str">
        <f t="shared" si="40"/>
        <v>D</v>
      </c>
      <c r="R118" s="154" t="str">
        <f t="shared" si="44"/>
        <v>D</v>
      </c>
      <c r="S118" s="154" t="str">
        <f t="shared" si="44"/>
        <v>D</v>
      </c>
      <c r="T118" s="154" t="str">
        <f t="shared" si="44"/>
        <v>B</v>
      </c>
      <c r="U118" s="114" t="str">
        <f t="shared" si="43"/>
        <v>D</v>
      </c>
      <c r="V118" s="112"/>
      <c r="W118" s="34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</row>
    <row r="119" spans="1:45" s="27" customFormat="1" ht="15" customHeight="1">
      <c r="A119" s="103">
        <v>117</v>
      </c>
      <c r="B119" s="148" t="s">
        <v>149</v>
      </c>
      <c r="C119" s="149">
        <v>2006</v>
      </c>
      <c r="D119" s="161" t="s">
        <v>73</v>
      </c>
      <c r="E119" s="151">
        <v>182</v>
      </c>
      <c r="F119" s="148">
        <v>236</v>
      </c>
      <c r="G119" s="148">
        <v>328</v>
      </c>
      <c r="H119" s="148">
        <v>22.3</v>
      </c>
      <c r="I119" s="152">
        <v>299</v>
      </c>
      <c r="J119" s="153">
        <f t="shared" si="33"/>
        <v>0</v>
      </c>
      <c r="K119" s="154">
        <f t="shared" si="34"/>
        <v>0</v>
      </c>
      <c r="L119" s="154">
        <f t="shared" si="35"/>
        <v>37.699999999999996</v>
      </c>
      <c r="M119" s="154">
        <f t="shared" si="36"/>
        <v>33.64</v>
      </c>
      <c r="N119" s="155">
        <f t="shared" si="37"/>
        <v>85.55</v>
      </c>
      <c r="O119" s="25">
        <f t="shared" si="38"/>
        <v>156.88999999999999</v>
      </c>
      <c r="P119" s="154" t="str">
        <f t="shared" si="39"/>
        <v>D</v>
      </c>
      <c r="Q119" s="154" t="str">
        <f t="shared" si="40"/>
        <v>D</v>
      </c>
      <c r="R119" s="154" t="str">
        <f t="shared" si="44"/>
        <v>D</v>
      </c>
      <c r="S119" s="154" t="str">
        <f t="shared" si="44"/>
        <v>D</v>
      </c>
      <c r="T119" s="154" t="str">
        <f t="shared" si="44"/>
        <v>A</v>
      </c>
      <c r="U119" s="114" t="str">
        <f t="shared" si="43"/>
        <v>D</v>
      </c>
      <c r="V119" s="112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</row>
    <row r="120" spans="1:45" s="27" customFormat="1" ht="15" customHeight="1">
      <c r="A120" s="103">
        <v>118</v>
      </c>
      <c r="B120" s="148" t="s">
        <v>150</v>
      </c>
      <c r="C120" s="149">
        <v>2007</v>
      </c>
      <c r="D120" s="150" t="s">
        <v>54</v>
      </c>
      <c r="E120" s="151">
        <v>186</v>
      </c>
      <c r="F120" s="148">
        <v>247</v>
      </c>
      <c r="G120" s="148">
        <v>320</v>
      </c>
      <c r="H120" s="148">
        <v>29.3</v>
      </c>
      <c r="I120" s="152">
        <v>275</v>
      </c>
      <c r="J120" s="153">
        <f t="shared" si="33"/>
        <v>2.7</v>
      </c>
      <c r="K120" s="154">
        <f t="shared" si="34"/>
        <v>13.487500000000001</v>
      </c>
      <c r="L120" s="154">
        <f t="shared" si="35"/>
        <v>14.5</v>
      </c>
      <c r="M120" s="154">
        <f t="shared" si="36"/>
        <v>74.239999999999995</v>
      </c>
      <c r="N120" s="155">
        <f t="shared" si="37"/>
        <v>50.75</v>
      </c>
      <c r="O120" s="25">
        <f t="shared" si="38"/>
        <v>155.67750000000001</v>
      </c>
      <c r="P120" s="154" t="str">
        <f t="shared" si="39"/>
        <v>D</v>
      </c>
      <c r="Q120" s="154" t="str">
        <f t="shared" si="40"/>
        <v>D</v>
      </c>
      <c r="R120" s="154" t="str">
        <f t="shared" si="44"/>
        <v>D</v>
      </c>
      <c r="S120" s="154" t="str">
        <f t="shared" si="44"/>
        <v>B</v>
      </c>
      <c r="T120" s="154" t="str">
        <f t="shared" si="44"/>
        <v>C</v>
      </c>
      <c r="U120" s="114" t="str">
        <f t="shared" si="43"/>
        <v>D</v>
      </c>
      <c r="V120" s="112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</row>
    <row r="121" spans="1:45" s="27" customFormat="1" ht="15" customHeight="1">
      <c r="A121" s="103">
        <v>119</v>
      </c>
      <c r="B121" s="148" t="s">
        <v>151</v>
      </c>
      <c r="C121" s="149">
        <v>2006</v>
      </c>
      <c r="D121" s="150" t="s">
        <v>28</v>
      </c>
      <c r="E121" s="151">
        <v>189</v>
      </c>
      <c r="F121" s="148">
        <v>246</v>
      </c>
      <c r="G121" s="148">
        <v>326</v>
      </c>
      <c r="H121" s="148">
        <v>25</v>
      </c>
      <c r="I121" s="152">
        <v>274</v>
      </c>
      <c r="J121" s="153">
        <f t="shared" si="33"/>
        <v>10.8</v>
      </c>
      <c r="K121" s="154">
        <f t="shared" si="34"/>
        <v>11.412500000000001</v>
      </c>
      <c r="L121" s="154">
        <f t="shared" si="35"/>
        <v>31.9</v>
      </c>
      <c r="M121" s="154">
        <f t="shared" si="36"/>
        <v>49.3</v>
      </c>
      <c r="N121" s="155">
        <f t="shared" si="37"/>
        <v>49.3</v>
      </c>
      <c r="O121" s="25">
        <f t="shared" si="38"/>
        <v>152.71249999999998</v>
      </c>
      <c r="P121" s="154" t="str">
        <f t="shared" si="39"/>
        <v>D</v>
      </c>
      <c r="Q121" s="154" t="str">
        <f t="shared" si="40"/>
        <v>D</v>
      </c>
      <c r="R121" s="154" t="str">
        <f t="shared" si="44"/>
        <v>D</v>
      </c>
      <c r="S121" s="154" t="str">
        <f t="shared" si="44"/>
        <v>D</v>
      </c>
      <c r="T121" s="154" t="str">
        <f t="shared" si="44"/>
        <v>D</v>
      </c>
      <c r="U121" s="114" t="str">
        <f t="shared" si="43"/>
        <v>D</v>
      </c>
      <c r="V121" s="112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</row>
    <row r="122" spans="1:45" s="27" customFormat="1" ht="15" customHeight="1">
      <c r="A122" s="103">
        <v>120</v>
      </c>
      <c r="B122" s="148" t="s">
        <v>152</v>
      </c>
      <c r="C122" s="149">
        <v>2008</v>
      </c>
      <c r="D122" s="150" t="s">
        <v>36</v>
      </c>
      <c r="E122" s="151">
        <v>194</v>
      </c>
      <c r="F122" s="148">
        <v>259</v>
      </c>
      <c r="G122" s="148">
        <v>328</v>
      </c>
      <c r="H122" s="148">
        <v>20.5</v>
      </c>
      <c r="I122" s="152">
        <v>260</v>
      </c>
      <c r="J122" s="153">
        <f t="shared" si="33"/>
        <v>24.3</v>
      </c>
      <c r="K122" s="154">
        <f t="shared" si="34"/>
        <v>38.387500000000003</v>
      </c>
      <c r="L122" s="154">
        <f t="shared" si="35"/>
        <v>37.699999999999996</v>
      </c>
      <c r="M122" s="154">
        <f t="shared" si="36"/>
        <v>23.2</v>
      </c>
      <c r="N122" s="155">
        <f t="shared" si="37"/>
        <v>29</v>
      </c>
      <c r="O122" s="25">
        <f t="shared" si="38"/>
        <v>152.58749999999998</v>
      </c>
      <c r="P122" s="154" t="str">
        <f t="shared" si="39"/>
        <v>D</v>
      </c>
      <c r="Q122" s="154" t="str">
        <f t="shared" si="40"/>
        <v>D</v>
      </c>
      <c r="R122" s="154" t="str">
        <f t="shared" si="44"/>
        <v>D</v>
      </c>
      <c r="S122" s="154" t="str">
        <f t="shared" si="44"/>
        <v>D</v>
      </c>
      <c r="T122" s="154" t="str">
        <f t="shared" si="44"/>
        <v>D</v>
      </c>
      <c r="U122" s="114" t="str">
        <f t="shared" si="43"/>
        <v>D</v>
      </c>
      <c r="V122" s="112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</row>
    <row r="123" spans="1:45" s="27" customFormat="1" ht="15" customHeight="1">
      <c r="A123" s="103">
        <v>121</v>
      </c>
      <c r="B123" s="148" t="s">
        <v>153</v>
      </c>
      <c r="C123" s="149">
        <v>2006</v>
      </c>
      <c r="D123" s="150" t="s">
        <v>48</v>
      </c>
      <c r="E123" s="151">
        <v>185</v>
      </c>
      <c r="F123" s="148">
        <v>244</v>
      </c>
      <c r="G123" s="148">
        <v>328</v>
      </c>
      <c r="H123" s="169">
        <v>26</v>
      </c>
      <c r="I123" s="152">
        <v>274</v>
      </c>
      <c r="J123" s="153">
        <f t="shared" si="33"/>
        <v>0</v>
      </c>
      <c r="K123" s="154">
        <f t="shared" si="34"/>
        <v>7.2625000000000011</v>
      </c>
      <c r="L123" s="154">
        <f t="shared" si="35"/>
        <v>37.699999999999996</v>
      </c>
      <c r="M123" s="154">
        <f t="shared" si="36"/>
        <v>55.1</v>
      </c>
      <c r="N123" s="155">
        <f t="shared" si="37"/>
        <v>49.3</v>
      </c>
      <c r="O123" s="25">
        <f t="shared" si="38"/>
        <v>149.36250000000001</v>
      </c>
      <c r="P123" s="154" t="str">
        <f t="shared" si="39"/>
        <v>D</v>
      </c>
      <c r="Q123" s="154" t="str">
        <f t="shared" si="40"/>
        <v>D</v>
      </c>
      <c r="R123" s="154" t="str">
        <f t="shared" si="44"/>
        <v>D</v>
      </c>
      <c r="S123" s="154" t="str">
        <f t="shared" si="44"/>
        <v>C</v>
      </c>
      <c r="T123" s="154" t="str">
        <f t="shared" si="44"/>
        <v>D</v>
      </c>
      <c r="U123" s="114" t="str">
        <f t="shared" si="43"/>
        <v>D</v>
      </c>
      <c r="V123" s="112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</row>
    <row r="124" spans="1:45" s="27" customFormat="1" ht="15" customHeight="1">
      <c r="A124" s="103">
        <v>122</v>
      </c>
      <c r="B124" s="163" t="s">
        <v>154</v>
      </c>
      <c r="C124" s="149">
        <v>2006</v>
      </c>
      <c r="D124" s="161" t="s">
        <v>68</v>
      </c>
      <c r="E124" s="151">
        <v>189</v>
      </c>
      <c r="F124" s="148">
        <v>247</v>
      </c>
      <c r="G124" s="148">
        <v>324</v>
      </c>
      <c r="H124" s="148">
        <v>27.3</v>
      </c>
      <c r="I124" s="152">
        <v>265</v>
      </c>
      <c r="J124" s="153">
        <f t="shared" ref="J124:J187" si="45">MAX(0,(E124-185)*5.4)*0.5</f>
        <v>10.8</v>
      </c>
      <c r="K124" s="154">
        <f t="shared" si="34"/>
        <v>13.487500000000001</v>
      </c>
      <c r="L124" s="154">
        <f t="shared" si="35"/>
        <v>26.099999999999998</v>
      </c>
      <c r="M124" s="154">
        <f t="shared" si="36"/>
        <v>62.64</v>
      </c>
      <c r="N124" s="155">
        <f t="shared" si="37"/>
        <v>36.25</v>
      </c>
      <c r="O124" s="25">
        <f t="shared" si="38"/>
        <v>149.2775</v>
      </c>
      <c r="P124" s="154" t="str">
        <f t="shared" si="39"/>
        <v>D</v>
      </c>
      <c r="Q124" s="154" t="str">
        <f t="shared" si="40"/>
        <v>D</v>
      </c>
      <c r="R124" s="154" t="str">
        <f t="shared" si="44"/>
        <v>D</v>
      </c>
      <c r="S124" s="154" t="str">
        <f t="shared" si="44"/>
        <v>B</v>
      </c>
      <c r="T124" s="154" t="str">
        <f t="shared" si="44"/>
        <v>D</v>
      </c>
      <c r="U124" s="114" t="str">
        <f t="shared" si="43"/>
        <v>D</v>
      </c>
      <c r="V124" s="112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</row>
    <row r="125" spans="1:45" s="27" customFormat="1" ht="15" customHeight="1">
      <c r="A125" s="103">
        <v>123</v>
      </c>
      <c r="B125" s="148" t="s">
        <v>155</v>
      </c>
      <c r="C125" s="170">
        <v>2006</v>
      </c>
      <c r="D125" s="161" t="s">
        <v>44</v>
      </c>
      <c r="E125" s="151">
        <v>183</v>
      </c>
      <c r="F125" s="148">
        <v>240</v>
      </c>
      <c r="G125" s="148">
        <v>324</v>
      </c>
      <c r="H125" s="148">
        <v>27.2</v>
      </c>
      <c r="I125" s="152">
        <v>282</v>
      </c>
      <c r="J125" s="153">
        <f t="shared" si="45"/>
        <v>0</v>
      </c>
      <c r="K125" s="154">
        <f t="shared" si="34"/>
        <v>0</v>
      </c>
      <c r="L125" s="154">
        <f t="shared" si="35"/>
        <v>26.099999999999998</v>
      </c>
      <c r="M125" s="154">
        <f t="shared" si="36"/>
        <v>62.059999999999995</v>
      </c>
      <c r="N125" s="155">
        <f t="shared" si="37"/>
        <v>60.9</v>
      </c>
      <c r="O125" s="25">
        <f t="shared" si="38"/>
        <v>149.06</v>
      </c>
      <c r="P125" s="154" t="str">
        <f t="shared" si="39"/>
        <v>D</v>
      </c>
      <c r="Q125" s="154" t="str">
        <f t="shared" si="40"/>
        <v>D</v>
      </c>
      <c r="R125" s="154" t="str">
        <f t="shared" si="44"/>
        <v>D</v>
      </c>
      <c r="S125" s="154" t="str">
        <f t="shared" si="44"/>
        <v>B</v>
      </c>
      <c r="T125" s="154" t="str">
        <f t="shared" si="44"/>
        <v>B</v>
      </c>
      <c r="U125" s="114" t="str">
        <f t="shared" si="43"/>
        <v>D</v>
      </c>
      <c r="V125" s="112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</row>
    <row r="126" spans="1:45" s="27" customFormat="1" ht="15" customHeight="1">
      <c r="A126" s="103">
        <v>124</v>
      </c>
      <c r="B126" s="163" t="s">
        <v>156</v>
      </c>
      <c r="C126" s="171">
        <v>2005</v>
      </c>
      <c r="D126" s="150" t="s">
        <v>88</v>
      </c>
      <c r="E126" s="151">
        <v>194</v>
      </c>
      <c r="F126" s="148">
        <v>251</v>
      </c>
      <c r="G126" s="148">
        <v>336</v>
      </c>
      <c r="H126" s="148">
        <v>19.899999999999999</v>
      </c>
      <c r="I126" s="152">
        <v>255</v>
      </c>
      <c r="J126" s="153">
        <f t="shared" si="45"/>
        <v>24.3</v>
      </c>
      <c r="K126" s="154">
        <f t="shared" si="34"/>
        <v>21.787500000000001</v>
      </c>
      <c r="L126" s="154">
        <f t="shared" si="35"/>
        <v>60.9</v>
      </c>
      <c r="M126" s="154">
        <f t="shared" si="36"/>
        <v>19.719999999999992</v>
      </c>
      <c r="N126" s="155">
        <f t="shared" si="37"/>
        <v>21.75</v>
      </c>
      <c r="O126" s="25">
        <f t="shared" si="38"/>
        <v>148.45750000000001</v>
      </c>
      <c r="P126" s="154" t="str">
        <f t="shared" si="39"/>
        <v>D</v>
      </c>
      <c r="Q126" s="154" t="str">
        <f t="shared" si="40"/>
        <v>D</v>
      </c>
      <c r="R126" s="154" t="str">
        <f t="shared" si="44"/>
        <v>B</v>
      </c>
      <c r="S126" s="154" t="str">
        <f t="shared" si="44"/>
        <v>D</v>
      </c>
      <c r="T126" s="154" t="str">
        <f t="shared" si="44"/>
        <v>D</v>
      </c>
      <c r="U126" s="114" t="str">
        <f t="shared" si="43"/>
        <v>D</v>
      </c>
      <c r="V126" s="115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</row>
    <row r="127" spans="1:45" s="27" customFormat="1" ht="15" customHeight="1">
      <c r="A127" s="103">
        <v>125</v>
      </c>
      <c r="B127" s="163" t="s">
        <v>157</v>
      </c>
      <c r="C127" s="170">
        <v>2008</v>
      </c>
      <c r="D127" s="161" t="s">
        <v>44</v>
      </c>
      <c r="E127" s="151">
        <v>188</v>
      </c>
      <c r="F127" s="148">
        <v>245</v>
      </c>
      <c r="G127" s="148">
        <v>326</v>
      </c>
      <c r="H127" s="148">
        <v>23.6</v>
      </c>
      <c r="I127" s="152">
        <v>279</v>
      </c>
      <c r="J127" s="153">
        <f t="shared" si="45"/>
        <v>8.1000000000000014</v>
      </c>
      <c r="K127" s="154">
        <f t="shared" si="34"/>
        <v>9.3375000000000004</v>
      </c>
      <c r="L127" s="154">
        <f t="shared" si="35"/>
        <v>31.9</v>
      </c>
      <c r="M127" s="154">
        <f t="shared" si="36"/>
        <v>41.180000000000007</v>
      </c>
      <c r="N127" s="155">
        <f t="shared" si="37"/>
        <v>56.55</v>
      </c>
      <c r="O127" s="25">
        <f t="shared" si="38"/>
        <v>147.0675</v>
      </c>
      <c r="P127" s="154" t="str">
        <f t="shared" si="39"/>
        <v>D</v>
      </c>
      <c r="Q127" s="154" t="str">
        <f t="shared" si="40"/>
        <v>D</v>
      </c>
      <c r="R127" s="154" t="str">
        <f t="shared" si="44"/>
        <v>D</v>
      </c>
      <c r="S127" s="154" t="str">
        <f t="shared" si="44"/>
        <v>D</v>
      </c>
      <c r="T127" s="154" t="str">
        <f t="shared" si="44"/>
        <v>C</v>
      </c>
      <c r="U127" s="114" t="str">
        <f t="shared" si="43"/>
        <v>D</v>
      </c>
      <c r="V127" s="115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</row>
    <row r="128" spans="1:45" s="27" customFormat="1" ht="15" customHeight="1">
      <c r="A128" s="103">
        <v>126</v>
      </c>
      <c r="B128" s="148" t="s">
        <v>158</v>
      </c>
      <c r="C128" s="171">
        <v>2008</v>
      </c>
      <c r="D128" s="150" t="s">
        <v>48</v>
      </c>
      <c r="E128" s="151">
        <v>189</v>
      </c>
      <c r="F128" s="148">
        <v>247</v>
      </c>
      <c r="G128" s="148">
        <v>330</v>
      </c>
      <c r="H128" s="148">
        <v>23.4</v>
      </c>
      <c r="I128" s="152">
        <v>267</v>
      </c>
      <c r="J128" s="153">
        <f t="shared" si="45"/>
        <v>10.8</v>
      </c>
      <c r="K128" s="154">
        <f t="shared" si="34"/>
        <v>13.487500000000001</v>
      </c>
      <c r="L128" s="154">
        <f t="shared" si="35"/>
        <v>43.5</v>
      </c>
      <c r="M128" s="154">
        <f t="shared" si="36"/>
        <v>40.019999999999989</v>
      </c>
      <c r="N128" s="155">
        <f t="shared" si="37"/>
        <v>39.15</v>
      </c>
      <c r="O128" s="25">
        <f t="shared" si="38"/>
        <v>146.95749999999998</v>
      </c>
      <c r="P128" s="154" t="str">
        <f t="shared" si="39"/>
        <v>D</v>
      </c>
      <c r="Q128" s="154" t="str">
        <f t="shared" si="40"/>
        <v>D</v>
      </c>
      <c r="R128" s="154" t="str">
        <f t="shared" si="44"/>
        <v>D</v>
      </c>
      <c r="S128" s="154" t="str">
        <f t="shared" si="44"/>
        <v>D</v>
      </c>
      <c r="T128" s="154" t="str">
        <f t="shared" si="44"/>
        <v>D</v>
      </c>
      <c r="U128" s="114" t="str">
        <f t="shared" si="43"/>
        <v>D</v>
      </c>
      <c r="V128" s="112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</row>
    <row r="129" spans="1:45" s="27" customFormat="1" ht="15" customHeight="1">
      <c r="A129" s="103">
        <v>127</v>
      </c>
      <c r="B129" s="160" t="s">
        <v>159</v>
      </c>
      <c r="C129" s="171">
        <v>2006</v>
      </c>
      <c r="D129" s="161" t="s">
        <v>44</v>
      </c>
      <c r="E129" s="162">
        <v>195</v>
      </c>
      <c r="F129" s="160">
        <v>254</v>
      </c>
      <c r="G129" s="160">
        <v>328</v>
      </c>
      <c r="H129" s="160">
        <v>22.6</v>
      </c>
      <c r="I129" s="161">
        <v>251</v>
      </c>
      <c r="J129" s="153">
        <f t="shared" si="45"/>
        <v>27</v>
      </c>
      <c r="K129" s="154">
        <f t="shared" si="34"/>
        <v>28.012500000000003</v>
      </c>
      <c r="L129" s="154">
        <f t="shared" si="35"/>
        <v>37.699999999999996</v>
      </c>
      <c r="M129" s="154">
        <f t="shared" si="36"/>
        <v>35.38000000000001</v>
      </c>
      <c r="N129" s="155">
        <f t="shared" si="37"/>
        <v>15.95</v>
      </c>
      <c r="O129" s="25">
        <f t="shared" si="38"/>
        <v>144.04250000000002</v>
      </c>
      <c r="P129" s="154" t="str">
        <f t="shared" si="39"/>
        <v>C</v>
      </c>
      <c r="Q129" s="154" t="str">
        <f t="shared" si="40"/>
        <v>C</v>
      </c>
      <c r="R129" s="154" t="str">
        <f t="shared" si="44"/>
        <v>D</v>
      </c>
      <c r="S129" s="154" t="str">
        <f t="shared" si="44"/>
        <v>D</v>
      </c>
      <c r="T129" s="154" t="str">
        <f t="shared" si="44"/>
        <v>D</v>
      </c>
      <c r="U129" s="114" t="str">
        <f t="shared" si="43"/>
        <v>D</v>
      </c>
      <c r="V129" s="115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</row>
    <row r="130" spans="1:45" s="27" customFormat="1" ht="15" customHeight="1">
      <c r="A130" s="103">
        <v>128</v>
      </c>
      <c r="B130" s="163" t="s">
        <v>160</v>
      </c>
      <c r="C130" s="171">
        <v>2008</v>
      </c>
      <c r="D130" s="150" t="s">
        <v>71</v>
      </c>
      <c r="E130" s="151">
        <v>193</v>
      </c>
      <c r="F130" s="148">
        <v>248</v>
      </c>
      <c r="G130" s="148">
        <v>330</v>
      </c>
      <c r="H130" s="148">
        <v>19.399999999999999</v>
      </c>
      <c r="I130" s="152">
        <v>272</v>
      </c>
      <c r="J130" s="153">
        <f t="shared" si="45"/>
        <v>21.6</v>
      </c>
      <c r="K130" s="154">
        <f t="shared" si="34"/>
        <v>15.562500000000002</v>
      </c>
      <c r="L130" s="154">
        <f t="shared" si="35"/>
        <v>43.5</v>
      </c>
      <c r="M130" s="154">
        <f t="shared" si="36"/>
        <v>16.81999999999999</v>
      </c>
      <c r="N130" s="155">
        <f t="shared" si="37"/>
        <v>46.4</v>
      </c>
      <c r="O130" s="25">
        <f t="shared" si="38"/>
        <v>143.88249999999999</v>
      </c>
      <c r="P130" s="154" t="str">
        <f t="shared" si="39"/>
        <v>D</v>
      </c>
      <c r="Q130" s="154" t="str">
        <f t="shared" si="40"/>
        <v>D</v>
      </c>
      <c r="R130" s="154" t="str">
        <f t="shared" si="44"/>
        <v>D</v>
      </c>
      <c r="S130" s="154" t="str">
        <f t="shared" si="44"/>
        <v>D</v>
      </c>
      <c r="T130" s="154" t="str">
        <f t="shared" si="44"/>
        <v>D</v>
      </c>
      <c r="U130" s="114" t="str">
        <f t="shared" si="43"/>
        <v>D</v>
      </c>
      <c r="V130" s="115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</row>
    <row r="131" spans="1:45" s="27" customFormat="1" ht="15" customHeight="1">
      <c r="A131" s="103">
        <v>129</v>
      </c>
      <c r="B131" s="160" t="s">
        <v>161</v>
      </c>
      <c r="C131" s="171">
        <v>2006</v>
      </c>
      <c r="D131" s="161" t="s">
        <v>44</v>
      </c>
      <c r="E131" s="162">
        <v>194</v>
      </c>
      <c r="F131" s="160">
        <v>255</v>
      </c>
      <c r="G131" s="160">
        <v>330</v>
      </c>
      <c r="H131" s="160">
        <v>20.399999999999999</v>
      </c>
      <c r="I131" s="161">
        <v>256</v>
      </c>
      <c r="J131" s="162">
        <f t="shared" si="45"/>
        <v>24.3</v>
      </c>
      <c r="K131" s="160">
        <f t="shared" si="34"/>
        <v>30.087500000000002</v>
      </c>
      <c r="L131" s="160">
        <f t="shared" si="35"/>
        <v>43.5</v>
      </c>
      <c r="M131" s="160">
        <f t="shared" si="36"/>
        <v>22.61999999999999</v>
      </c>
      <c r="N131" s="164">
        <f t="shared" si="37"/>
        <v>23.2</v>
      </c>
      <c r="O131" s="52">
        <f t="shared" si="38"/>
        <v>143.70749999999998</v>
      </c>
      <c r="P131" s="160" t="str">
        <f t="shared" si="39"/>
        <v>D</v>
      </c>
      <c r="Q131" s="160" t="str">
        <f t="shared" si="40"/>
        <v>D</v>
      </c>
      <c r="R131" s="160" t="str">
        <f t="shared" si="44"/>
        <v>D</v>
      </c>
      <c r="S131" s="160" t="str">
        <f t="shared" si="44"/>
        <v>D</v>
      </c>
      <c r="T131" s="160" t="str">
        <f t="shared" si="44"/>
        <v>D</v>
      </c>
      <c r="U131" s="165" t="str">
        <f t="shared" si="43"/>
        <v>D</v>
      </c>
      <c r="V131" s="112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</row>
    <row r="132" spans="1:45" s="27" customFormat="1" ht="15" customHeight="1">
      <c r="A132" s="103">
        <v>130</v>
      </c>
      <c r="B132" s="163" t="s">
        <v>162</v>
      </c>
      <c r="C132" s="171">
        <v>2006</v>
      </c>
      <c r="D132" s="161" t="s">
        <v>68</v>
      </c>
      <c r="E132" s="151">
        <v>183</v>
      </c>
      <c r="F132" s="148">
        <v>242</v>
      </c>
      <c r="G132" s="148">
        <v>330</v>
      </c>
      <c r="H132" s="148">
        <v>19.5</v>
      </c>
      <c r="I132" s="152">
        <v>294</v>
      </c>
      <c r="J132" s="153">
        <f t="shared" si="45"/>
        <v>0</v>
      </c>
      <c r="K132" s="154">
        <f t="shared" si="34"/>
        <v>3.1125000000000003</v>
      </c>
      <c r="L132" s="154">
        <f t="shared" si="35"/>
        <v>43.5</v>
      </c>
      <c r="M132" s="154">
        <f t="shared" si="36"/>
        <v>17.399999999999999</v>
      </c>
      <c r="N132" s="155">
        <f t="shared" si="37"/>
        <v>78.3</v>
      </c>
      <c r="O132" s="25">
        <f t="shared" si="38"/>
        <v>142.3125</v>
      </c>
      <c r="P132" s="154" t="str">
        <f t="shared" si="39"/>
        <v>D</v>
      </c>
      <c r="Q132" s="154" t="str">
        <f t="shared" si="40"/>
        <v>D</v>
      </c>
      <c r="R132" s="154" t="str">
        <f t="shared" si="44"/>
        <v>D</v>
      </c>
      <c r="S132" s="154" t="str">
        <f t="shared" si="44"/>
        <v>D</v>
      </c>
      <c r="T132" s="154" t="str">
        <f t="shared" si="44"/>
        <v>B</v>
      </c>
      <c r="U132" s="114" t="str">
        <f t="shared" si="43"/>
        <v>D</v>
      </c>
      <c r="V132" s="112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</row>
    <row r="133" spans="1:45" s="27" customFormat="1" ht="15" customHeight="1">
      <c r="A133" s="103">
        <v>131</v>
      </c>
      <c r="B133" s="160" t="s">
        <v>163</v>
      </c>
      <c r="C133" s="149">
        <v>2004</v>
      </c>
      <c r="D133" s="161" t="s">
        <v>18</v>
      </c>
      <c r="E133" s="162">
        <v>186</v>
      </c>
      <c r="F133" s="160">
        <v>247</v>
      </c>
      <c r="G133" s="160">
        <v>334</v>
      </c>
      <c r="H133" s="160">
        <v>23.2</v>
      </c>
      <c r="I133" s="161">
        <v>262</v>
      </c>
      <c r="J133" s="153">
        <f t="shared" si="45"/>
        <v>2.7</v>
      </c>
      <c r="K133" s="154">
        <f t="shared" ref="K133:K196" si="46">MAX(0,(F133-240.5)*4.15)*0.5</f>
        <v>13.487500000000001</v>
      </c>
      <c r="L133" s="154">
        <f t="shared" ref="L133:L196" si="47">MAX(0,(G133-315)*2.9)</f>
        <v>55.1</v>
      </c>
      <c r="M133" s="154">
        <f t="shared" ref="M133:M196" si="48">MAX(0,(H133-16.5)*5.8)</f>
        <v>38.859999999999992</v>
      </c>
      <c r="N133" s="155">
        <f t="shared" ref="N133:N196" si="49">MAX(0,(I133-240)*1.45)</f>
        <v>31.9</v>
      </c>
      <c r="O133" s="25">
        <f t="shared" ref="O133:O196" si="50">SUM(J133:N133)</f>
        <v>142.04749999999999</v>
      </c>
      <c r="P133" s="154" t="str">
        <f t="shared" ref="P133:P196" si="51">IF(J133&gt;=80/2,"A",IF(J133&gt;=60/2,"B",IF(J133&gt;=50/2,"C","D")))</f>
        <v>D</v>
      </c>
      <c r="Q133" s="154" t="str">
        <f t="shared" ref="Q133:Q196" si="52">IF(J133&gt;=80/2,"A",IF(J133&gt;=60/2,"B",IF(J133&gt;=50/2,"C","D")))</f>
        <v>D</v>
      </c>
      <c r="R133" s="154" t="str">
        <f t="shared" si="44"/>
        <v>C</v>
      </c>
      <c r="S133" s="154" t="str">
        <f t="shared" si="44"/>
        <v>D</v>
      </c>
      <c r="T133" s="154" t="str">
        <f t="shared" si="44"/>
        <v>D</v>
      </c>
      <c r="U133" s="114" t="str">
        <f t="shared" si="43"/>
        <v>D</v>
      </c>
      <c r="V133" s="112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</row>
    <row r="134" spans="1:45" s="27" customFormat="1" ht="15" customHeight="1">
      <c r="A134" s="103">
        <v>132</v>
      </c>
      <c r="B134" s="148" t="s">
        <v>164</v>
      </c>
      <c r="C134" s="170">
        <v>2007</v>
      </c>
      <c r="D134" s="150" t="s">
        <v>48</v>
      </c>
      <c r="E134" s="151">
        <v>193</v>
      </c>
      <c r="F134" s="148">
        <v>252</v>
      </c>
      <c r="G134" s="148">
        <v>334</v>
      </c>
      <c r="H134" s="148">
        <v>16</v>
      </c>
      <c r="I134" s="152">
        <v>268</v>
      </c>
      <c r="J134" s="153">
        <f t="shared" si="45"/>
        <v>21.6</v>
      </c>
      <c r="K134" s="154">
        <f t="shared" si="46"/>
        <v>23.862500000000001</v>
      </c>
      <c r="L134" s="154">
        <f t="shared" si="47"/>
        <v>55.1</v>
      </c>
      <c r="M134" s="154">
        <f t="shared" si="48"/>
        <v>0</v>
      </c>
      <c r="N134" s="155">
        <f t="shared" si="49"/>
        <v>40.6</v>
      </c>
      <c r="O134" s="25">
        <f t="shared" si="50"/>
        <v>141.16249999999999</v>
      </c>
      <c r="P134" s="154" t="str">
        <f t="shared" si="51"/>
        <v>D</v>
      </c>
      <c r="Q134" s="154" t="str">
        <f t="shared" si="52"/>
        <v>D</v>
      </c>
      <c r="R134" s="154" t="str">
        <f t="shared" si="44"/>
        <v>C</v>
      </c>
      <c r="S134" s="154" t="str">
        <f t="shared" si="44"/>
        <v>D</v>
      </c>
      <c r="T134" s="154" t="str">
        <f t="shared" si="44"/>
        <v>D</v>
      </c>
      <c r="U134" s="114" t="str">
        <f t="shared" si="43"/>
        <v>D</v>
      </c>
      <c r="V134" s="112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</row>
    <row r="135" spans="1:45" s="27" customFormat="1" ht="15" customHeight="1">
      <c r="A135" s="103">
        <v>133</v>
      </c>
      <c r="B135" s="148" t="s">
        <v>165</v>
      </c>
      <c r="C135" s="171">
        <v>2006</v>
      </c>
      <c r="D135" s="150" t="s">
        <v>20</v>
      </c>
      <c r="E135" s="151">
        <v>190</v>
      </c>
      <c r="F135" s="148">
        <v>246</v>
      </c>
      <c r="G135" s="148">
        <v>318</v>
      </c>
      <c r="H135" s="148">
        <v>30</v>
      </c>
      <c r="I135" s="152">
        <v>260</v>
      </c>
      <c r="J135" s="153">
        <f t="shared" si="45"/>
        <v>13.5</v>
      </c>
      <c r="K135" s="154">
        <f t="shared" si="46"/>
        <v>11.412500000000001</v>
      </c>
      <c r="L135" s="154">
        <f t="shared" si="47"/>
        <v>8.6999999999999993</v>
      </c>
      <c r="M135" s="154">
        <f t="shared" si="48"/>
        <v>78.3</v>
      </c>
      <c r="N135" s="155">
        <f t="shared" si="49"/>
        <v>29</v>
      </c>
      <c r="O135" s="25">
        <f t="shared" si="50"/>
        <v>140.91249999999999</v>
      </c>
      <c r="P135" s="154" t="str">
        <f t="shared" si="51"/>
        <v>D</v>
      </c>
      <c r="Q135" s="154" t="str">
        <f t="shared" si="52"/>
        <v>D</v>
      </c>
      <c r="R135" s="154" t="str">
        <f t="shared" si="44"/>
        <v>D</v>
      </c>
      <c r="S135" s="154" t="str">
        <f t="shared" si="44"/>
        <v>B</v>
      </c>
      <c r="T135" s="154" t="str">
        <f t="shared" si="44"/>
        <v>D</v>
      </c>
      <c r="U135" s="114" t="str">
        <f t="shared" si="43"/>
        <v>D</v>
      </c>
      <c r="V135" s="112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</row>
    <row r="136" spans="1:45" s="27" customFormat="1" ht="15" customHeight="1">
      <c r="A136" s="103">
        <v>134</v>
      </c>
      <c r="B136" s="163" t="s">
        <v>166</v>
      </c>
      <c r="C136" s="171">
        <v>2005</v>
      </c>
      <c r="D136" s="150" t="s">
        <v>36</v>
      </c>
      <c r="E136" s="151">
        <v>190</v>
      </c>
      <c r="F136" s="148">
        <v>247</v>
      </c>
      <c r="G136" s="148">
        <v>330</v>
      </c>
      <c r="H136" s="148">
        <v>23.5</v>
      </c>
      <c r="I136" s="152">
        <v>260</v>
      </c>
      <c r="J136" s="153">
        <f t="shared" si="45"/>
        <v>13.5</v>
      </c>
      <c r="K136" s="154">
        <f t="shared" si="46"/>
        <v>13.487500000000001</v>
      </c>
      <c r="L136" s="154">
        <f t="shared" si="47"/>
        <v>43.5</v>
      </c>
      <c r="M136" s="154">
        <f t="shared" si="48"/>
        <v>40.6</v>
      </c>
      <c r="N136" s="155">
        <f t="shared" si="49"/>
        <v>29</v>
      </c>
      <c r="O136" s="25">
        <f t="shared" si="50"/>
        <v>140.08750000000001</v>
      </c>
      <c r="P136" s="154" t="str">
        <f t="shared" si="51"/>
        <v>D</v>
      </c>
      <c r="Q136" s="154" t="str">
        <f t="shared" si="52"/>
        <v>D</v>
      </c>
      <c r="R136" s="154" t="str">
        <f t="shared" si="44"/>
        <v>D</v>
      </c>
      <c r="S136" s="154" t="str">
        <f t="shared" si="44"/>
        <v>D</v>
      </c>
      <c r="T136" s="154" t="str">
        <f t="shared" si="44"/>
        <v>D</v>
      </c>
      <c r="U136" s="114" t="str">
        <f t="shared" si="43"/>
        <v>D</v>
      </c>
      <c r="V136" s="112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</row>
    <row r="137" spans="1:45" s="27" customFormat="1" ht="15" customHeight="1">
      <c r="A137" s="103">
        <v>135</v>
      </c>
      <c r="B137" s="148" t="s">
        <v>167</v>
      </c>
      <c r="C137" s="171">
        <v>2004</v>
      </c>
      <c r="D137" s="150" t="s">
        <v>139</v>
      </c>
      <c r="E137" s="151">
        <v>192</v>
      </c>
      <c r="F137" s="148">
        <v>249</v>
      </c>
      <c r="G137" s="148">
        <v>326</v>
      </c>
      <c r="H137" s="148">
        <v>25.6</v>
      </c>
      <c r="I137" s="152">
        <v>252</v>
      </c>
      <c r="J137" s="153">
        <f t="shared" si="45"/>
        <v>18.900000000000002</v>
      </c>
      <c r="K137" s="154">
        <f t="shared" si="46"/>
        <v>17.637500000000003</v>
      </c>
      <c r="L137" s="154">
        <f t="shared" si="47"/>
        <v>31.9</v>
      </c>
      <c r="M137" s="154">
        <f t="shared" si="48"/>
        <v>52.780000000000008</v>
      </c>
      <c r="N137" s="155">
        <f t="shared" si="49"/>
        <v>17.399999999999999</v>
      </c>
      <c r="O137" s="25">
        <f t="shared" si="50"/>
        <v>138.61750000000001</v>
      </c>
      <c r="P137" s="154" t="str">
        <f t="shared" si="51"/>
        <v>D</v>
      </c>
      <c r="Q137" s="154" t="str">
        <f t="shared" si="52"/>
        <v>D</v>
      </c>
      <c r="R137" s="154" t="str">
        <f t="shared" si="44"/>
        <v>D</v>
      </c>
      <c r="S137" s="154" t="str">
        <f t="shared" si="44"/>
        <v>C</v>
      </c>
      <c r="T137" s="154" t="str">
        <f t="shared" si="44"/>
        <v>D</v>
      </c>
      <c r="U137" s="114" t="str">
        <f t="shared" si="43"/>
        <v>D</v>
      </c>
      <c r="V137" s="112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</row>
    <row r="138" spans="1:45" s="27" customFormat="1" ht="15" customHeight="1">
      <c r="A138" s="103">
        <v>136</v>
      </c>
      <c r="B138" s="148" t="s">
        <v>168</v>
      </c>
      <c r="C138" s="171">
        <v>2008</v>
      </c>
      <c r="D138" s="161" t="s">
        <v>88</v>
      </c>
      <c r="E138" s="151">
        <v>182</v>
      </c>
      <c r="F138" s="148">
        <v>242</v>
      </c>
      <c r="G138" s="148">
        <v>326</v>
      </c>
      <c r="H138" s="148">
        <v>24.8</v>
      </c>
      <c r="I138" s="152">
        <v>278</v>
      </c>
      <c r="J138" s="153">
        <f t="shared" si="45"/>
        <v>0</v>
      </c>
      <c r="K138" s="154">
        <f t="shared" si="46"/>
        <v>3.1125000000000003</v>
      </c>
      <c r="L138" s="154">
        <f t="shared" si="47"/>
        <v>31.9</v>
      </c>
      <c r="M138" s="154">
        <f t="shared" si="48"/>
        <v>48.14</v>
      </c>
      <c r="N138" s="155">
        <f t="shared" si="49"/>
        <v>55.1</v>
      </c>
      <c r="O138" s="25">
        <f t="shared" si="50"/>
        <v>138.2525</v>
      </c>
      <c r="P138" s="154" t="str">
        <f t="shared" si="51"/>
        <v>D</v>
      </c>
      <c r="Q138" s="154" t="str">
        <f t="shared" si="52"/>
        <v>D</v>
      </c>
      <c r="R138" s="154" t="str">
        <f t="shared" si="44"/>
        <v>D</v>
      </c>
      <c r="S138" s="154" t="str">
        <f t="shared" si="44"/>
        <v>D</v>
      </c>
      <c r="T138" s="154" t="str">
        <f t="shared" si="44"/>
        <v>C</v>
      </c>
      <c r="U138" s="114" t="str">
        <f t="shared" si="43"/>
        <v>D</v>
      </c>
      <c r="V138" s="112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</row>
    <row r="139" spans="1:45" s="27" customFormat="1" ht="15" customHeight="1">
      <c r="A139" s="103">
        <v>137</v>
      </c>
      <c r="B139" s="163" t="s">
        <v>169</v>
      </c>
      <c r="C139" s="171">
        <v>2006</v>
      </c>
      <c r="D139" s="150" t="s">
        <v>88</v>
      </c>
      <c r="E139" s="151">
        <v>197</v>
      </c>
      <c r="F139" s="148">
        <v>259</v>
      </c>
      <c r="G139" s="148">
        <v>332</v>
      </c>
      <c r="H139" s="148">
        <v>19.600000000000001</v>
      </c>
      <c r="I139" s="152">
        <v>234</v>
      </c>
      <c r="J139" s="153">
        <f t="shared" si="45"/>
        <v>32.400000000000006</v>
      </c>
      <c r="K139" s="154">
        <f t="shared" si="46"/>
        <v>38.387500000000003</v>
      </c>
      <c r="L139" s="154">
        <f t="shared" si="47"/>
        <v>49.3</v>
      </c>
      <c r="M139" s="154">
        <f t="shared" si="48"/>
        <v>17.980000000000008</v>
      </c>
      <c r="N139" s="155">
        <f t="shared" si="49"/>
        <v>0</v>
      </c>
      <c r="O139" s="25">
        <f t="shared" si="50"/>
        <v>138.06750000000002</v>
      </c>
      <c r="P139" s="154" t="str">
        <f t="shared" si="51"/>
        <v>B</v>
      </c>
      <c r="Q139" s="154" t="str">
        <f t="shared" si="52"/>
        <v>B</v>
      </c>
      <c r="R139" s="154" t="str">
        <f t="shared" si="44"/>
        <v>D</v>
      </c>
      <c r="S139" s="154" t="str">
        <f t="shared" si="44"/>
        <v>D</v>
      </c>
      <c r="T139" s="154" t="str">
        <f t="shared" si="44"/>
        <v>D</v>
      </c>
      <c r="U139" s="114" t="str">
        <f t="shared" si="43"/>
        <v>D</v>
      </c>
      <c r="V139" s="115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</row>
    <row r="140" spans="1:45" s="27" customFormat="1" ht="15" customHeight="1">
      <c r="A140" s="103">
        <v>138</v>
      </c>
      <c r="B140" s="163" t="s">
        <v>170</v>
      </c>
      <c r="C140" s="171">
        <v>2009</v>
      </c>
      <c r="D140" s="161" t="s">
        <v>44</v>
      </c>
      <c r="E140" s="151">
        <v>185</v>
      </c>
      <c r="F140" s="148">
        <v>243</v>
      </c>
      <c r="G140" s="148">
        <v>322</v>
      </c>
      <c r="H140" s="148">
        <v>25.3</v>
      </c>
      <c r="I140" s="152">
        <v>281</v>
      </c>
      <c r="J140" s="153">
        <f t="shared" si="45"/>
        <v>0</v>
      </c>
      <c r="K140" s="154">
        <f t="shared" si="46"/>
        <v>5.1875</v>
      </c>
      <c r="L140" s="154">
        <f t="shared" si="47"/>
        <v>20.3</v>
      </c>
      <c r="M140" s="154">
        <f t="shared" si="48"/>
        <v>51.04</v>
      </c>
      <c r="N140" s="155">
        <f t="shared" si="49"/>
        <v>59.449999999999996</v>
      </c>
      <c r="O140" s="25">
        <f t="shared" si="50"/>
        <v>135.97749999999999</v>
      </c>
      <c r="P140" s="154" t="str">
        <f t="shared" si="51"/>
        <v>D</v>
      </c>
      <c r="Q140" s="154" t="str">
        <f t="shared" si="52"/>
        <v>D</v>
      </c>
      <c r="R140" s="154" t="str">
        <f t="shared" si="44"/>
        <v>D</v>
      </c>
      <c r="S140" s="154" t="str">
        <f t="shared" si="44"/>
        <v>C</v>
      </c>
      <c r="T140" s="154" t="str">
        <f t="shared" si="44"/>
        <v>C</v>
      </c>
      <c r="U140" s="114" t="s">
        <v>128</v>
      </c>
      <c r="V140" s="115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</row>
    <row r="141" spans="1:45" s="27" customFormat="1" ht="15" customHeight="1">
      <c r="A141" s="103">
        <v>139</v>
      </c>
      <c r="B141" s="148" t="s">
        <v>171</v>
      </c>
      <c r="C141" s="171">
        <v>2007</v>
      </c>
      <c r="D141" s="161" t="s">
        <v>44</v>
      </c>
      <c r="E141" s="151">
        <v>190</v>
      </c>
      <c r="F141" s="148">
        <v>245</v>
      </c>
      <c r="G141" s="148">
        <v>324</v>
      </c>
      <c r="H141" s="148">
        <v>27</v>
      </c>
      <c r="I141" s="152">
        <v>257</v>
      </c>
      <c r="J141" s="153">
        <f t="shared" si="45"/>
        <v>13.5</v>
      </c>
      <c r="K141" s="154">
        <f t="shared" si="46"/>
        <v>9.3375000000000004</v>
      </c>
      <c r="L141" s="154">
        <f t="shared" si="47"/>
        <v>26.099999999999998</v>
      </c>
      <c r="M141" s="154">
        <f t="shared" si="48"/>
        <v>60.9</v>
      </c>
      <c r="N141" s="155">
        <f t="shared" si="49"/>
        <v>24.65</v>
      </c>
      <c r="O141" s="25">
        <f t="shared" si="50"/>
        <v>134.48750000000001</v>
      </c>
      <c r="P141" s="154" t="str">
        <f t="shared" si="51"/>
        <v>D</v>
      </c>
      <c r="Q141" s="154" t="str">
        <f t="shared" si="52"/>
        <v>D</v>
      </c>
      <c r="R141" s="154" t="str">
        <f t="shared" si="44"/>
        <v>D</v>
      </c>
      <c r="S141" s="154" t="str">
        <f t="shared" si="44"/>
        <v>B</v>
      </c>
      <c r="T141" s="154" t="str">
        <f t="shared" si="44"/>
        <v>D</v>
      </c>
      <c r="U141" s="114" t="str">
        <f t="shared" ref="U141:U172" si="53">IF(O141&gt;=290,"A",IF(O141&gt;=240,"B",IF(O141&gt;=200,"C","D")))</f>
        <v>D</v>
      </c>
      <c r="V141" s="115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</row>
    <row r="142" spans="1:45" s="27" customFormat="1" ht="15" customHeight="1">
      <c r="A142" s="103">
        <v>140</v>
      </c>
      <c r="B142" s="148" t="s">
        <v>172</v>
      </c>
      <c r="C142" s="171">
        <v>2008</v>
      </c>
      <c r="D142" s="150" t="s">
        <v>51</v>
      </c>
      <c r="E142" s="151">
        <v>190</v>
      </c>
      <c r="F142" s="148">
        <v>252</v>
      </c>
      <c r="G142" s="148">
        <v>328</v>
      </c>
      <c r="H142" s="148">
        <v>20.2</v>
      </c>
      <c r="I142" s="152">
        <v>266</v>
      </c>
      <c r="J142" s="153">
        <f t="shared" si="45"/>
        <v>13.5</v>
      </c>
      <c r="K142" s="154">
        <f t="shared" si="46"/>
        <v>23.862500000000001</v>
      </c>
      <c r="L142" s="154">
        <f t="shared" si="47"/>
        <v>37.699999999999996</v>
      </c>
      <c r="M142" s="154">
        <f t="shared" si="48"/>
        <v>21.459999999999994</v>
      </c>
      <c r="N142" s="155">
        <f t="shared" si="49"/>
        <v>37.699999999999996</v>
      </c>
      <c r="O142" s="25">
        <f t="shared" si="50"/>
        <v>134.2225</v>
      </c>
      <c r="P142" s="154" t="str">
        <f t="shared" si="51"/>
        <v>D</v>
      </c>
      <c r="Q142" s="154" t="str">
        <f t="shared" si="52"/>
        <v>D</v>
      </c>
      <c r="R142" s="154" t="str">
        <f t="shared" si="44"/>
        <v>D</v>
      </c>
      <c r="S142" s="154" t="str">
        <f t="shared" si="44"/>
        <v>D</v>
      </c>
      <c r="T142" s="154" t="str">
        <f t="shared" si="44"/>
        <v>D</v>
      </c>
      <c r="U142" s="114" t="str">
        <f t="shared" si="53"/>
        <v>D</v>
      </c>
      <c r="V142" s="112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</row>
    <row r="143" spans="1:45" s="27" customFormat="1" ht="15" customHeight="1">
      <c r="A143" s="103">
        <v>141</v>
      </c>
      <c r="B143" s="148" t="s">
        <v>173</v>
      </c>
      <c r="C143" s="171">
        <v>2008</v>
      </c>
      <c r="D143" s="150" t="s">
        <v>20</v>
      </c>
      <c r="E143" s="151">
        <v>194</v>
      </c>
      <c r="F143" s="148">
        <v>250</v>
      </c>
      <c r="G143" s="148">
        <v>320</v>
      </c>
      <c r="H143" s="148">
        <v>22.5</v>
      </c>
      <c r="I143" s="152">
        <v>266</v>
      </c>
      <c r="J143" s="153">
        <f t="shared" si="45"/>
        <v>24.3</v>
      </c>
      <c r="K143" s="154">
        <f t="shared" si="46"/>
        <v>19.712500000000002</v>
      </c>
      <c r="L143" s="154">
        <f t="shared" si="47"/>
        <v>14.5</v>
      </c>
      <c r="M143" s="154">
        <f t="shared" si="48"/>
        <v>34.799999999999997</v>
      </c>
      <c r="N143" s="155">
        <f t="shared" si="49"/>
        <v>37.699999999999996</v>
      </c>
      <c r="O143" s="25">
        <f t="shared" si="50"/>
        <v>131.01249999999999</v>
      </c>
      <c r="P143" s="154" t="str">
        <f t="shared" si="51"/>
        <v>D</v>
      </c>
      <c r="Q143" s="154" t="str">
        <f t="shared" si="52"/>
        <v>D</v>
      </c>
      <c r="R143" s="154" t="str">
        <f t="shared" si="44"/>
        <v>D</v>
      </c>
      <c r="S143" s="154" t="str">
        <f t="shared" si="44"/>
        <v>D</v>
      </c>
      <c r="T143" s="154" t="str">
        <f t="shared" si="44"/>
        <v>D</v>
      </c>
      <c r="U143" s="114" t="str">
        <f t="shared" si="53"/>
        <v>D</v>
      </c>
      <c r="V143" s="115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</row>
    <row r="144" spans="1:45" s="27" customFormat="1" ht="15" customHeight="1">
      <c r="A144" s="103">
        <v>142</v>
      </c>
      <c r="B144" s="148" t="s">
        <v>174</v>
      </c>
      <c r="C144" s="171">
        <v>2008</v>
      </c>
      <c r="D144" s="150" t="s">
        <v>51</v>
      </c>
      <c r="E144" s="151">
        <v>188</v>
      </c>
      <c r="F144" s="148">
        <v>247</v>
      </c>
      <c r="G144" s="148">
        <v>328</v>
      </c>
      <c r="H144" s="148">
        <v>18.8</v>
      </c>
      <c r="I144" s="152">
        <v>280</v>
      </c>
      <c r="J144" s="153">
        <f t="shared" si="45"/>
        <v>8.1000000000000014</v>
      </c>
      <c r="K144" s="154">
        <f t="shared" si="46"/>
        <v>13.487500000000001</v>
      </c>
      <c r="L144" s="154">
        <f t="shared" si="47"/>
        <v>37.699999999999996</v>
      </c>
      <c r="M144" s="154">
        <f t="shared" si="48"/>
        <v>13.340000000000003</v>
      </c>
      <c r="N144" s="155">
        <f t="shared" si="49"/>
        <v>58</v>
      </c>
      <c r="O144" s="25">
        <f t="shared" si="50"/>
        <v>130.6275</v>
      </c>
      <c r="P144" s="154" t="str">
        <f t="shared" si="51"/>
        <v>D</v>
      </c>
      <c r="Q144" s="154" t="str">
        <f t="shared" si="52"/>
        <v>D</v>
      </c>
      <c r="R144" s="154" t="str">
        <f t="shared" si="44"/>
        <v>D</v>
      </c>
      <c r="S144" s="154" t="str">
        <f t="shared" si="44"/>
        <v>D</v>
      </c>
      <c r="T144" s="154" t="str">
        <f t="shared" si="44"/>
        <v>C</v>
      </c>
      <c r="U144" s="114" t="str">
        <f t="shared" si="53"/>
        <v>D</v>
      </c>
      <c r="V144" s="115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</row>
    <row r="145" spans="1:45" s="27" customFormat="1" ht="15" customHeight="1">
      <c r="A145" s="103">
        <v>143</v>
      </c>
      <c r="B145" s="163" t="s">
        <v>175</v>
      </c>
      <c r="C145" s="149">
        <v>2007</v>
      </c>
      <c r="D145" s="150" t="s">
        <v>54</v>
      </c>
      <c r="E145" s="151">
        <v>183</v>
      </c>
      <c r="F145" s="148">
        <v>240</v>
      </c>
      <c r="G145" s="148">
        <v>328</v>
      </c>
      <c r="H145" s="148">
        <v>24</v>
      </c>
      <c r="I145" s="152">
        <v>274</v>
      </c>
      <c r="J145" s="153">
        <f t="shared" si="45"/>
        <v>0</v>
      </c>
      <c r="K145" s="154">
        <f t="shared" si="46"/>
        <v>0</v>
      </c>
      <c r="L145" s="154">
        <f t="shared" si="47"/>
        <v>37.699999999999996</v>
      </c>
      <c r="M145" s="154">
        <f t="shared" si="48"/>
        <v>43.5</v>
      </c>
      <c r="N145" s="155">
        <f t="shared" si="49"/>
        <v>49.3</v>
      </c>
      <c r="O145" s="25">
        <f t="shared" si="50"/>
        <v>130.5</v>
      </c>
      <c r="P145" s="154" t="str">
        <f t="shared" si="51"/>
        <v>D</v>
      </c>
      <c r="Q145" s="154" t="str">
        <f t="shared" si="52"/>
        <v>D</v>
      </c>
      <c r="R145" s="154" t="str">
        <f t="shared" si="44"/>
        <v>D</v>
      </c>
      <c r="S145" s="154" t="str">
        <f t="shared" si="44"/>
        <v>D</v>
      </c>
      <c r="T145" s="154" t="str">
        <f t="shared" si="44"/>
        <v>D</v>
      </c>
      <c r="U145" s="114" t="str">
        <f t="shared" si="53"/>
        <v>D</v>
      </c>
      <c r="V145" s="115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</row>
    <row r="146" spans="1:45" s="27" customFormat="1" ht="15" customHeight="1">
      <c r="A146" s="103">
        <v>144</v>
      </c>
      <c r="B146" s="148" t="s">
        <v>176</v>
      </c>
      <c r="C146" s="171">
        <v>2007</v>
      </c>
      <c r="D146" s="150" t="s">
        <v>14</v>
      </c>
      <c r="E146" s="151">
        <v>189</v>
      </c>
      <c r="F146" s="148">
        <v>242</v>
      </c>
      <c r="G146" s="148">
        <v>226</v>
      </c>
      <c r="H146" s="148">
        <v>24.6</v>
      </c>
      <c r="I146" s="152">
        <v>288</v>
      </c>
      <c r="J146" s="153">
        <f t="shared" si="45"/>
        <v>10.8</v>
      </c>
      <c r="K146" s="154">
        <f t="shared" si="46"/>
        <v>3.1125000000000003</v>
      </c>
      <c r="L146" s="154">
        <f t="shared" si="47"/>
        <v>0</v>
      </c>
      <c r="M146" s="154">
        <f t="shared" si="48"/>
        <v>46.980000000000004</v>
      </c>
      <c r="N146" s="155">
        <f t="shared" si="49"/>
        <v>69.599999999999994</v>
      </c>
      <c r="O146" s="25">
        <f t="shared" si="50"/>
        <v>130.49250000000001</v>
      </c>
      <c r="P146" s="154" t="str">
        <f t="shared" si="51"/>
        <v>D</v>
      </c>
      <c r="Q146" s="154" t="str">
        <f t="shared" si="52"/>
        <v>D</v>
      </c>
      <c r="R146" s="154" t="str">
        <f t="shared" si="44"/>
        <v>D</v>
      </c>
      <c r="S146" s="154" t="str">
        <f t="shared" si="44"/>
        <v>D</v>
      </c>
      <c r="T146" s="154" t="str">
        <f t="shared" si="44"/>
        <v>B</v>
      </c>
      <c r="U146" s="114" t="str">
        <f t="shared" si="53"/>
        <v>D</v>
      </c>
      <c r="V146" s="112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</row>
    <row r="147" spans="1:45" s="27" customFormat="1" ht="15" customHeight="1">
      <c r="A147" s="103">
        <v>145</v>
      </c>
      <c r="B147" s="148" t="s">
        <v>177</v>
      </c>
      <c r="C147" s="149">
        <v>2005</v>
      </c>
      <c r="D147" s="150" t="s">
        <v>71</v>
      </c>
      <c r="E147" s="151">
        <v>185</v>
      </c>
      <c r="F147" s="148">
        <v>246</v>
      </c>
      <c r="G147" s="148">
        <v>330</v>
      </c>
      <c r="H147" s="148">
        <v>23.2</v>
      </c>
      <c r="I147" s="152">
        <v>265</v>
      </c>
      <c r="J147" s="153">
        <f t="shared" si="45"/>
        <v>0</v>
      </c>
      <c r="K147" s="154">
        <f t="shared" si="46"/>
        <v>11.412500000000001</v>
      </c>
      <c r="L147" s="154">
        <f t="shared" si="47"/>
        <v>43.5</v>
      </c>
      <c r="M147" s="154">
        <f t="shared" si="48"/>
        <v>38.859999999999992</v>
      </c>
      <c r="N147" s="155">
        <f t="shared" si="49"/>
        <v>36.25</v>
      </c>
      <c r="O147" s="25">
        <f t="shared" si="50"/>
        <v>130.02249999999998</v>
      </c>
      <c r="P147" s="154" t="str">
        <f t="shared" si="51"/>
        <v>D</v>
      </c>
      <c r="Q147" s="154" t="str">
        <f t="shared" si="52"/>
        <v>D</v>
      </c>
      <c r="R147" s="154" t="str">
        <f t="shared" si="44"/>
        <v>D</v>
      </c>
      <c r="S147" s="154" t="str">
        <f t="shared" si="44"/>
        <v>D</v>
      </c>
      <c r="T147" s="154" t="str">
        <f t="shared" si="44"/>
        <v>D</v>
      </c>
      <c r="U147" s="114" t="str">
        <f t="shared" si="53"/>
        <v>D</v>
      </c>
      <c r="V147" s="112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</row>
    <row r="148" spans="1:45" s="27" customFormat="1" ht="15" customHeight="1">
      <c r="A148" s="103">
        <v>146</v>
      </c>
      <c r="B148" s="160" t="s">
        <v>178</v>
      </c>
      <c r="C148" s="170">
        <v>2009</v>
      </c>
      <c r="D148" s="161" t="s">
        <v>120</v>
      </c>
      <c r="E148" s="162">
        <v>182</v>
      </c>
      <c r="F148" s="160">
        <v>243</v>
      </c>
      <c r="G148" s="160">
        <v>324</v>
      </c>
      <c r="H148" s="160">
        <v>27.6</v>
      </c>
      <c r="I148" s="161">
        <v>263</v>
      </c>
      <c r="J148" s="162">
        <f t="shared" si="45"/>
        <v>0</v>
      </c>
      <c r="K148" s="160">
        <f t="shared" si="46"/>
        <v>5.1875</v>
      </c>
      <c r="L148" s="160">
        <f t="shared" si="47"/>
        <v>26.099999999999998</v>
      </c>
      <c r="M148" s="160">
        <f t="shared" si="48"/>
        <v>64.38000000000001</v>
      </c>
      <c r="N148" s="164">
        <f t="shared" si="49"/>
        <v>33.35</v>
      </c>
      <c r="O148" s="52">
        <f t="shared" si="50"/>
        <v>129.01750000000001</v>
      </c>
      <c r="P148" s="160" t="str">
        <f t="shared" si="51"/>
        <v>D</v>
      </c>
      <c r="Q148" s="160" t="str">
        <f t="shared" si="52"/>
        <v>D</v>
      </c>
      <c r="R148" s="160" t="str">
        <f t="shared" si="44"/>
        <v>D</v>
      </c>
      <c r="S148" s="160" t="str">
        <f t="shared" si="44"/>
        <v>B</v>
      </c>
      <c r="T148" s="160" t="str">
        <f t="shared" si="44"/>
        <v>D</v>
      </c>
      <c r="U148" s="165" t="str">
        <f t="shared" si="53"/>
        <v>D</v>
      </c>
      <c r="V148" s="112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</row>
    <row r="149" spans="1:45" s="27" customFormat="1" ht="15" customHeight="1">
      <c r="A149" s="103">
        <v>147</v>
      </c>
      <c r="B149" s="163" t="s">
        <v>179</v>
      </c>
      <c r="C149" s="171">
        <v>2006</v>
      </c>
      <c r="D149" s="150" t="s">
        <v>61</v>
      </c>
      <c r="E149" s="151">
        <v>186</v>
      </c>
      <c r="F149" s="148">
        <v>244</v>
      </c>
      <c r="G149" s="148">
        <v>322</v>
      </c>
      <c r="H149" s="148">
        <v>25.3</v>
      </c>
      <c r="I149" s="152">
        <v>270</v>
      </c>
      <c r="J149" s="153">
        <f t="shared" si="45"/>
        <v>2.7</v>
      </c>
      <c r="K149" s="154">
        <f t="shared" si="46"/>
        <v>7.2625000000000011</v>
      </c>
      <c r="L149" s="154">
        <f t="shared" si="47"/>
        <v>20.3</v>
      </c>
      <c r="M149" s="154">
        <f t="shared" si="48"/>
        <v>51.04</v>
      </c>
      <c r="N149" s="155">
        <f t="shared" si="49"/>
        <v>43.5</v>
      </c>
      <c r="O149" s="25">
        <f t="shared" si="50"/>
        <v>124.80250000000001</v>
      </c>
      <c r="P149" s="154" t="str">
        <f t="shared" si="51"/>
        <v>D</v>
      </c>
      <c r="Q149" s="154" t="str">
        <f t="shared" si="52"/>
        <v>D</v>
      </c>
      <c r="R149" s="154" t="str">
        <f t="shared" ref="R149:T180" si="54">IF(L149&gt;=80,"A",IF(L149&gt;=60,"B",IF(L149&gt;=50,"C","D")))</f>
        <v>D</v>
      </c>
      <c r="S149" s="154" t="str">
        <f t="shared" si="54"/>
        <v>C</v>
      </c>
      <c r="T149" s="154" t="str">
        <f t="shared" si="54"/>
        <v>D</v>
      </c>
      <c r="U149" s="114" t="str">
        <f t="shared" si="53"/>
        <v>D</v>
      </c>
      <c r="V149" s="115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</row>
    <row r="150" spans="1:45" s="27" customFormat="1" ht="15" customHeight="1">
      <c r="A150" s="103">
        <v>148</v>
      </c>
      <c r="B150" s="172" t="s">
        <v>180</v>
      </c>
      <c r="C150" s="171">
        <v>2007</v>
      </c>
      <c r="D150" s="150" t="s">
        <v>28</v>
      </c>
      <c r="E150" s="173">
        <v>185</v>
      </c>
      <c r="F150" s="172">
        <v>249</v>
      </c>
      <c r="G150" s="172">
        <v>326</v>
      </c>
      <c r="H150" s="172">
        <v>25.7</v>
      </c>
      <c r="I150" s="174">
        <v>255</v>
      </c>
      <c r="J150" s="153">
        <f t="shared" si="45"/>
        <v>0</v>
      </c>
      <c r="K150" s="154">
        <f t="shared" si="46"/>
        <v>17.637500000000003</v>
      </c>
      <c r="L150" s="154">
        <f t="shared" si="47"/>
        <v>31.9</v>
      </c>
      <c r="M150" s="154">
        <f t="shared" si="48"/>
        <v>53.359999999999992</v>
      </c>
      <c r="N150" s="155">
        <f t="shared" si="49"/>
        <v>21.75</v>
      </c>
      <c r="O150" s="25">
        <f t="shared" si="50"/>
        <v>124.64749999999999</v>
      </c>
      <c r="P150" s="154" t="str">
        <f t="shared" si="51"/>
        <v>D</v>
      </c>
      <c r="Q150" s="154" t="str">
        <f t="shared" si="52"/>
        <v>D</v>
      </c>
      <c r="R150" s="154" t="str">
        <f t="shared" si="54"/>
        <v>D</v>
      </c>
      <c r="S150" s="154" t="str">
        <f t="shared" si="54"/>
        <v>C</v>
      </c>
      <c r="T150" s="154" t="str">
        <f t="shared" si="54"/>
        <v>D</v>
      </c>
      <c r="U150" s="114" t="str">
        <f t="shared" si="53"/>
        <v>D</v>
      </c>
      <c r="V150" s="112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</row>
    <row r="151" spans="1:45" s="27" customFormat="1" ht="15" customHeight="1">
      <c r="A151" s="103">
        <v>149</v>
      </c>
      <c r="B151" s="148" t="s">
        <v>181</v>
      </c>
      <c r="C151" s="171">
        <v>2008</v>
      </c>
      <c r="D151" s="161" t="s">
        <v>68</v>
      </c>
      <c r="E151" s="151">
        <v>182</v>
      </c>
      <c r="F151" s="163">
        <v>242</v>
      </c>
      <c r="G151" s="148">
        <v>330</v>
      </c>
      <c r="H151" s="148">
        <v>20.2</v>
      </c>
      <c r="I151" s="152">
        <v>279</v>
      </c>
      <c r="J151" s="153">
        <f t="shared" si="45"/>
        <v>0</v>
      </c>
      <c r="K151" s="154">
        <f t="shared" si="46"/>
        <v>3.1125000000000003</v>
      </c>
      <c r="L151" s="154">
        <f t="shared" si="47"/>
        <v>43.5</v>
      </c>
      <c r="M151" s="154">
        <f t="shared" si="48"/>
        <v>21.459999999999994</v>
      </c>
      <c r="N151" s="155">
        <f t="shared" si="49"/>
        <v>56.55</v>
      </c>
      <c r="O151" s="25">
        <f t="shared" si="50"/>
        <v>124.62249999999999</v>
      </c>
      <c r="P151" s="154" t="str">
        <f t="shared" si="51"/>
        <v>D</v>
      </c>
      <c r="Q151" s="154" t="str">
        <f t="shared" si="52"/>
        <v>D</v>
      </c>
      <c r="R151" s="154" t="str">
        <f t="shared" si="54"/>
        <v>D</v>
      </c>
      <c r="S151" s="154" t="str">
        <f t="shared" si="54"/>
        <v>D</v>
      </c>
      <c r="T151" s="154" t="str">
        <f t="shared" si="54"/>
        <v>C</v>
      </c>
      <c r="U151" s="114" t="str">
        <f t="shared" si="53"/>
        <v>D</v>
      </c>
      <c r="V151" s="112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</row>
    <row r="152" spans="1:45" s="27" customFormat="1" ht="15" customHeight="1">
      <c r="A152" s="103">
        <v>150</v>
      </c>
      <c r="B152" s="163" t="s">
        <v>182</v>
      </c>
      <c r="C152" s="171">
        <v>2007</v>
      </c>
      <c r="D152" s="150" t="s">
        <v>54</v>
      </c>
      <c r="E152" s="151">
        <v>189</v>
      </c>
      <c r="F152" s="148">
        <v>246</v>
      </c>
      <c r="G152" s="148">
        <v>326</v>
      </c>
      <c r="H152" s="148">
        <v>19.899999999999999</v>
      </c>
      <c r="I152" s="152">
        <v>274</v>
      </c>
      <c r="J152" s="153">
        <f t="shared" si="45"/>
        <v>10.8</v>
      </c>
      <c r="K152" s="154">
        <f t="shared" si="46"/>
        <v>11.412500000000001</v>
      </c>
      <c r="L152" s="154">
        <f t="shared" si="47"/>
        <v>31.9</v>
      </c>
      <c r="M152" s="154">
        <f t="shared" si="48"/>
        <v>19.719999999999992</v>
      </c>
      <c r="N152" s="155">
        <f t="shared" si="49"/>
        <v>49.3</v>
      </c>
      <c r="O152" s="25">
        <f t="shared" si="50"/>
        <v>123.13249999999998</v>
      </c>
      <c r="P152" s="154" t="str">
        <f t="shared" si="51"/>
        <v>D</v>
      </c>
      <c r="Q152" s="154" t="str">
        <f t="shared" si="52"/>
        <v>D</v>
      </c>
      <c r="R152" s="154" t="str">
        <f t="shared" si="54"/>
        <v>D</v>
      </c>
      <c r="S152" s="154" t="str">
        <f t="shared" si="54"/>
        <v>D</v>
      </c>
      <c r="T152" s="154" t="str">
        <f t="shared" si="54"/>
        <v>D</v>
      </c>
      <c r="U152" s="114" t="str">
        <f t="shared" si="53"/>
        <v>D</v>
      </c>
      <c r="V152" s="112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</row>
    <row r="153" spans="1:45" s="27" customFormat="1" ht="15" customHeight="1">
      <c r="A153" s="103">
        <v>151</v>
      </c>
      <c r="B153" s="148" t="s">
        <v>183</v>
      </c>
      <c r="C153" s="171">
        <v>2006</v>
      </c>
      <c r="D153" s="150" t="s">
        <v>80</v>
      </c>
      <c r="E153" s="151">
        <v>196</v>
      </c>
      <c r="F153" s="148">
        <v>250</v>
      </c>
      <c r="G153" s="148">
        <v>324</v>
      </c>
      <c r="H153" s="148">
        <v>20.6</v>
      </c>
      <c r="I153" s="152">
        <v>255</v>
      </c>
      <c r="J153" s="153">
        <f t="shared" si="45"/>
        <v>29.700000000000003</v>
      </c>
      <c r="K153" s="154">
        <f t="shared" si="46"/>
        <v>19.712500000000002</v>
      </c>
      <c r="L153" s="154">
        <f t="shared" si="47"/>
        <v>26.099999999999998</v>
      </c>
      <c r="M153" s="154">
        <f t="shared" si="48"/>
        <v>23.780000000000008</v>
      </c>
      <c r="N153" s="155">
        <f t="shared" si="49"/>
        <v>21.75</v>
      </c>
      <c r="O153" s="25">
        <f t="shared" si="50"/>
        <v>121.04250000000002</v>
      </c>
      <c r="P153" s="154" t="str">
        <f t="shared" si="51"/>
        <v>C</v>
      </c>
      <c r="Q153" s="154" t="str">
        <f t="shared" si="52"/>
        <v>C</v>
      </c>
      <c r="R153" s="154" t="str">
        <f t="shared" si="54"/>
        <v>D</v>
      </c>
      <c r="S153" s="154" t="str">
        <f t="shared" si="54"/>
        <v>D</v>
      </c>
      <c r="T153" s="154" t="str">
        <f t="shared" si="54"/>
        <v>D</v>
      </c>
      <c r="U153" s="114" t="str">
        <f t="shared" si="53"/>
        <v>D</v>
      </c>
      <c r="V153" s="112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</row>
    <row r="154" spans="1:45" s="27" customFormat="1" ht="15" customHeight="1">
      <c r="A154" s="103">
        <v>152</v>
      </c>
      <c r="B154" s="163" t="s">
        <v>184</v>
      </c>
      <c r="C154" s="171">
        <v>2008</v>
      </c>
      <c r="D154" s="161" t="s">
        <v>42</v>
      </c>
      <c r="E154" s="151">
        <v>189</v>
      </c>
      <c r="F154" s="148">
        <v>246</v>
      </c>
      <c r="G154" s="148">
        <v>320</v>
      </c>
      <c r="H154" s="148">
        <v>21.1</v>
      </c>
      <c r="I154" s="152">
        <v>278</v>
      </c>
      <c r="J154" s="153">
        <f t="shared" si="45"/>
        <v>10.8</v>
      </c>
      <c r="K154" s="154">
        <f t="shared" si="46"/>
        <v>11.412500000000001</v>
      </c>
      <c r="L154" s="154">
        <f t="shared" si="47"/>
        <v>14.5</v>
      </c>
      <c r="M154" s="154">
        <f t="shared" si="48"/>
        <v>26.680000000000007</v>
      </c>
      <c r="N154" s="155">
        <f t="shared" si="49"/>
        <v>55.1</v>
      </c>
      <c r="O154" s="25">
        <f t="shared" si="50"/>
        <v>118.49250000000001</v>
      </c>
      <c r="P154" s="154" t="str">
        <f t="shared" si="51"/>
        <v>D</v>
      </c>
      <c r="Q154" s="154" t="str">
        <f t="shared" si="52"/>
        <v>D</v>
      </c>
      <c r="R154" s="154" t="str">
        <f t="shared" si="54"/>
        <v>D</v>
      </c>
      <c r="S154" s="154" t="str">
        <f t="shared" si="54"/>
        <v>D</v>
      </c>
      <c r="T154" s="154" t="str">
        <f t="shared" si="54"/>
        <v>C</v>
      </c>
      <c r="U154" s="114" t="str">
        <f t="shared" si="53"/>
        <v>D</v>
      </c>
      <c r="V154" s="112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</row>
    <row r="155" spans="1:45" s="27" customFormat="1" ht="15" customHeight="1">
      <c r="A155" s="103">
        <v>153</v>
      </c>
      <c r="B155" s="148" t="s">
        <v>185</v>
      </c>
      <c r="C155" s="171">
        <v>2009</v>
      </c>
      <c r="D155" s="161" t="s">
        <v>73</v>
      </c>
      <c r="E155" s="151">
        <v>194</v>
      </c>
      <c r="F155" s="148">
        <v>253</v>
      </c>
      <c r="G155" s="148">
        <v>322</v>
      </c>
      <c r="H155" s="148">
        <v>18.399999999999999</v>
      </c>
      <c r="I155" s="152">
        <v>264</v>
      </c>
      <c r="J155" s="153">
        <f t="shared" si="45"/>
        <v>24.3</v>
      </c>
      <c r="K155" s="154">
        <f t="shared" si="46"/>
        <v>25.937500000000004</v>
      </c>
      <c r="L155" s="154">
        <f t="shared" si="47"/>
        <v>20.3</v>
      </c>
      <c r="M155" s="154">
        <f t="shared" si="48"/>
        <v>11.019999999999991</v>
      </c>
      <c r="N155" s="155">
        <f t="shared" si="49"/>
        <v>34.799999999999997</v>
      </c>
      <c r="O155" s="25">
        <f t="shared" si="50"/>
        <v>116.3575</v>
      </c>
      <c r="P155" s="154" t="str">
        <f t="shared" si="51"/>
        <v>D</v>
      </c>
      <c r="Q155" s="154" t="str">
        <f t="shared" si="52"/>
        <v>D</v>
      </c>
      <c r="R155" s="154" t="str">
        <f t="shared" si="54"/>
        <v>D</v>
      </c>
      <c r="S155" s="154" t="str">
        <f t="shared" si="54"/>
        <v>D</v>
      </c>
      <c r="T155" s="154" t="str">
        <f t="shared" si="54"/>
        <v>D</v>
      </c>
      <c r="U155" s="114" t="str">
        <f t="shared" si="53"/>
        <v>D</v>
      </c>
      <c r="V155" s="115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</row>
    <row r="156" spans="1:45" s="27" customFormat="1" ht="15" customHeight="1">
      <c r="A156" s="103">
        <v>154</v>
      </c>
      <c r="B156" s="163" t="s">
        <v>186</v>
      </c>
      <c r="C156" s="149">
        <v>2008</v>
      </c>
      <c r="D156" s="150" t="s">
        <v>61</v>
      </c>
      <c r="E156" s="151">
        <v>187</v>
      </c>
      <c r="F156" s="148">
        <v>248</v>
      </c>
      <c r="G156" s="148">
        <v>324</v>
      </c>
      <c r="H156" s="148">
        <v>21.7</v>
      </c>
      <c r="I156" s="152">
        <v>266</v>
      </c>
      <c r="J156" s="153">
        <f t="shared" si="45"/>
        <v>5.4</v>
      </c>
      <c r="K156" s="154">
        <f t="shared" si="46"/>
        <v>15.562500000000002</v>
      </c>
      <c r="L156" s="154">
        <f t="shared" si="47"/>
        <v>26.099999999999998</v>
      </c>
      <c r="M156" s="154">
        <f t="shared" si="48"/>
        <v>30.159999999999997</v>
      </c>
      <c r="N156" s="155">
        <f t="shared" si="49"/>
        <v>37.699999999999996</v>
      </c>
      <c r="O156" s="25">
        <f t="shared" si="50"/>
        <v>114.92249999999999</v>
      </c>
      <c r="P156" s="154" t="str">
        <f t="shared" si="51"/>
        <v>D</v>
      </c>
      <c r="Q156" s="154" t="str">
        <f t="shared" si="52"/>
        <v>D</v>
      </c>
      <c r="R156" s="154" t="str">
        <f t="shared" si="54"/>
        <v>D</v>
      </c>
      <c r="S156" s="154" t="str">
        <f t="shared" si="54"/>
        <v>D</v>
      </c>
      <c r="T156" s="154" t="str">
        <f t="shared" si="54"/>
        <v>D</v>
      </c>
      <c r="U156" s="114" t="str">
        <f t="shared" si="53"/>
        <v>D</v>
      </c>
      <c r="V156" s="115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</row>
    <row r="157" spans="1:45" s="27" customFormat="1" ht="15" customHeight="1">
      <c r="A157" s="103">
        <v>155</v>
      </c>
      <c r="B157" s="160" t="s">
        <v>187</v>
      </c>
      <c r="C157" s="170">
        <v>2008</v>
      </c>
      <c r="D157" s="161" t="s">
        <v>14</v>
      </c>
      <c r="E157" s="162">
        <v>193</v>
      </c>
      <c r="F157" s="160">
        <v>253</v>
      </c>
      <c r="G157" s="160">
        <v>316</v>
      </c>
      <c r="H157" s="160">
        <v>24.4</v>
      </c>
      <c r="I157" s="161">
        <v>252</v>
      </c>
      <c r="J157" s="153">
        <f t="shared" si="45"/>
        <v>21.6</v>
      </c>
      <c r="K157" s="154">
        <f t="shared" si="46"/>
        <v>25.937500000000004</v>
      </c>
      <c r="L157" s="154">
        <f t="shared" si="47"/>
        <v>2.9</v>
      </c>
      <c r="M157" s="154">
        <f t="shared" si="48"/>
        <v>45.819999999999993</v>
      </c>
      <c r="N157" s="155">
        <f t="shared" si="49"/>
        <v>17.399999999999999</v>
      </c>
      <c r="O157" s="25">
        <f t="shared" si="50"/>
        <v>113.6575</v>
      </c>
      <c r="P157" s="154" t="str">
        <f t="shared" si="51"/>
        <v>D</v>
      </c>
      <c r="Q157" s="154" t="str">
        <f t="shared" si="52"/>
        <v>D</v>
      </c>
      <c r="R157" s="154" t="str">
        <f t="shared" si="54"/>
        <v>D</v>
      </c>
      <c r="S157" s="154" t="str">
        <f t="shared" si="54"/>
        <v>D</v>
      </c>
      <c r="T157" s="154" t="str">
        <f t="shared" si="54"/>
        <v>D</v>
      </c>
      <c r="U157" s="114" t="str">
        <f t="shared" si="53"/>
        <v>D</v>
      </c>
      <c r="V157" s="112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</row>
    <row r="158" spans="1:45" s="27" customFormat="1" ht="15" customHeight="1">
      <c r="A158" s="103">
        <v>156</v>
      </c>
      <c r="B158" s="160" t="s">
        <v>188</v>
      </c>
      <c r="C158" s="171">
        <v>2005</v>
      </c>
      <c r="D158" s="161" t="s">
        <v>120</v>
      </c>
      <c r="E158" s="162">
        <v>192</v>
      </c>
      <c r="F158" s="160">
        <v>250</v>
      </c>
      <c r="G158" s="160">
        <v>324</v>
      </c>
      <c r="H158" s="160">
        <v>22.3</v>
      </c>
      <c r="I158" s="161">
        <v>250</v>
      </c>
      <c r="J158" s="162">
        <f t="shared" si="45"/>
        <v>18.900000000000002</v>
      </c>
      <c r="K158" s="160">
        <f t="shared" si="46"/>
        <v>19.712500000000002</v>
      </c>
      <c r="L158" s="160">
        <f t="shared" si="47"/>
        <v>26.099999999999998</v>
      </c>
      <c r="M158" s="160">
        <f t="shared" si="48"/>
        <v>33.64</v>
      </c>
      <c r="N158" s="164">
        <f t="shared" si="49"/>
        <v>14.5</v>
      </c>
      <c r="O158" s="52">
        <f t="shared" si="50"/>
        <v>112.85250000000001</v>
      </c>
      <c r="P158" s="160" t="str">
        <f t="shared" si="51"/>
        <v>D</v>
      </c>
      <c r="Q158" s="160" t="str">
        <f t="shared" si="52"/>
        <v>D</v>
      </c>
      <c r="R158" s="160" t="str">
        <f t="shared" si="54"/>
        <v>D</v>
      </c>
      <c r="S158" s="160" t="str">
        <f t="shared" si="54"/>
        <v>D</v>
      </c>
      <c r="T158" s="160" t="str">
        <f t="shared" si="54"/>
        <v>D</v>
      </c>
      <c r="U158" s="165" t="str">
        <f t="shared" si="53"/>
        <v>D</v>
      </c>
      <c r="V158" s="115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</row>
    <row r="159" spans="1:45" s="27" customFormat="1" ht="15" customHeight="1">
      <c r="A159" s="103">
        <v>157</v>
      </c>
      <c r="B159" s="148" t="s">
        <v>189</v>
      </c>
      <c r="C159" s="171">
        <v>2005</v>
      </c>
      <c r="D159" s="150" t="s">
        <v>20</v>
      </c>
      <c r="E159" s="151">
        <v>188</v>
      </c>
      <c r="F159" s="148">
        <v>246</v>
      </c>
      <c r="G159" s="148">
        <v>322</v>
      </c>
      <c r="H159" s="148">
        <v>24.5</v>
      </c>
      <c r="I159" s="152">
        <v>258</v>
      </c>
      <c r="J159" s="153">
        <f t="shared" si="45"/>
        <v>8.1000000000000014</v>
      </c>
      <c r="K159" s="154">
        <f t="shared" si="46"/>
        <v>11.412500000000001</v>
      </c>
      <c r="L159" s="154">
        <f t="shared" si="47"/>
        <v>20.3</v>
      </c>
      <c r="M159" s="154">
        <f t="shared" si="48"/>
        <v>46.4</v>
      </c>
      <c r="N159" s="155">
        <f t="shared" si="49"/>
        <v>26.099999999999998</v>
      </c>
      <c r="O159" s="25">
        <f t="shared" si="50"/>
        <v>112.3125</v>
      </c>
      <c r="P159" s="154" t="str">
        <f t="shared" si="51"/>
        <v>D</v>
      </c>
      <c r="Q159" s="154" t="str">
        <f t="shared" si="52"/>
        <v>D</v>
      </c>
      <c r="R159" s="154" t="str">
        <f t="shared" si="54"/>
        <v>D</v>
      </c>
      <c r="S159" s="154" t="str">
        <f t="shared" si="54"/>
        <v>D</v>
      </c>
      <c r="T159" s="154" t="str">
        <f t="shared" si="54"/>
        <v>D</v>
      </c>
      <c r="U159" s="114" t="str">
        <f t="shared" si="53"/>
        <v>D</v>
      </c>
      <c r="V159" s="115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</row>
    <row r="160" spans="1:45" s="27" customFormat="1" ht="15" customHeight="1">
      <c r="A160" s="103">
        <v>158</v>
      </c>
      <c r="B160" s="163" t="s">
        <v>190</v>
      </c>
      <c r="C160" s="171">
        <v>2007</v>
      </c>
      <c r="D160" s="150" t="s">
        <v>18</v>
      </c>
      <c r="E160" s="151">
        <v>186</v>
      </c>
      <c r="F160" s="148">
        <v>239</v>
      </c>
      <c r="G160" s="148">
        <v>322</v>
      </c>
      <c r="H160" s="148">
        <v>21.9</v>
      </c>
      <c r="I160" s="152">
        <v>275</v>
      </c>
      <c r="J160" s="153">
        <f t="shared" si="45"/>
        <v>2.7</v>
      </c>
      <c r="K160" s="154">
        <f t="shared" si="46"/>
        <v>0</v>
      </c>
      <c r="L160" s="154">
        <f t="shared" si="47"/>
        <v>20.3</v>
      </c>
      <c r="M160" s="154">
        <f t="shared" si="48"/>
        <v>31.31999999999999</v>
      </c>
      <c r="N160" s="155">
        <f t="shared" si="49"/>
        <v>50.75</v>
      </c>
      <c r="O160" s="25">
        <f t="shared" si="50"/>
        <v>105.07</v>
      </c>
      <c r="P160" s="154" t="str">
        <f t="shared" si="51"/>
        <v>D</v>
      </c>
      <c r="Q160" s="154" t="str">
        <f t="shared" si="52"/>
        <v>D</v>
      </c>
      <c r="R160" s="154" t="str">
        <f t="shared" si="54"/>
        <v>D</v>
      </c>
      <c r="S160" s="154" t="str">
        <f t="shared" si="54"/>
        <v>D</v>
      </c>
      <c r="T160" s="154" t="str">
        <f t="shared" si="54"/>
        <v>C</v>
      </c>
      <c r="U160" s="114" t="str">
        <f t="shared" si="53"/>
        <v>D</v>
      </c>
      <c r="V160" s="112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</row>
    <row r="161" spans="1:45" s="27" customFormat="1" ht="15" customHeight="1">
      <c r="A161" s="103">
        <v>159</v>
      </c>
      <c r="B161" s="159" t="s">
        <v>191</v>
      </c>
      <c r="C161" s="171">
        <v>2007</v>
      </c>
      <c r="D161" s="150" t="s">
        <v>61</v>
      </c>
      <c r="E161" s="151">
        <v>188</v>
      </c>
      <c r="F161" s="148">
        <v>245</v>
      </c>
      <c r="G161" s="148">
        <v>326</v>
      </c>
      <c r="H161" s="148">
        <v>19.100000000000001</v>
      </c>
      <c r="I161" s="152">
        <v>267</v>
      </c>
      <c r="J161" s="153">
        <f t="shared" si="45"/>
        <v>8.1000000000000014</v>
      </c>
      <c r="K161" s="154">
        <f t="shared" si="46"/>
        <v>9.3375000000000004</v>
      </c>
      <c r="L161" s="154">
        <f t="shared" si="47"/>
        <v>31.9</v>
      </c>
      <c r="M161" s="154">
        <f t="shared" si="48"/>
        <v>15.080000000000007</v>
      </c>
      <c r="N161" s="155">
        <f t="shared" si="49"/>
        <v>39.15</v>
      </c>
      <c r="O161" s="25">
        <f t="shared" si="50"/>
        <v>103.5675</v>
      </c>
      <c r="P161" s="154" t="str">
        <f t="shared" si="51"/>
        <v>D</v>
      </c>
      <c r="Q161" s="154" t="str">
        <f t="shared" si="52"/>
        <v>D</v>
      </c>
      <c r="R161" s="154" t="str">
        <f t="shared" si="54"/>
        <v>D</v>
      </c>
      <c r="S161" s="154" t="str">
        <f t="shared" si="54"/>
        <v>D</v>
      </c>
      <c r="T161" s="154" t="str">
        <f t="shared" si="54"/>
        <v>D</v>
      </c>
      <c r="U161" s="114" t="str">
        <f t="shared" si="53"/>
        <v>D</v>
      </c>
      <c r="V161" s="115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</row>
    <row r="162" spans="1:45" s="27" customFormat="1" ht="15" customHeight="1">
      <c r="A162" s="103">
        <v>160</v>
      </c>
      <c r="B162" s="160" t="s">
        <v>192</v>
      </c>
      <c r="C162" s="171">
        <v>2007</v>
      </c>
      <c r="D162" s="161" t="s">
        <v>80</v>
      </c>
      <c r="E162" s="162">
        <v>190</v>
      </c>
      <c r="F162" s="160">
        <v>247</v>
      </c>
      <c r="G162" s="160">
        <v>318</v>
      </c>
      <c r="H162" s="160">
        <v>24.2</v>
      </c>
      <c r="I162" s="161">
        <v>255</v>
      </c>
      <c r="J162" s="153">
        <f t="shared" si="45"/>
        <v>13.5</v>
      </c>
      <c r="K162" s="154">
        <f t="shared" si="46"/>
        <v>13.487500000000001</v>
      </c>
      <c r="L162" s="154">
        <f t="shared" si="47"/>
        <v>8.6999999999999993</v>
      </c>
      <c r="M162" s="154">
        <f t="shared" si="48"/>
        <v>44.66</v>
      </c>
      <c r="N162" s="155">
        <f t="shared" si="49"/>
        <v>21.75</v>
      </c>
      <c r="O162" s="25">
        <f t="shared" si="50"/>
        <v>102.0975</v>
      </c>
      <c r="P162" s="154" t="str">
        <f t="shared" si="51"/>
        <v>D</v>
      </c>
      <c r="Q162" s="154" t="str">
        <f t="shared" si="52"/>
        <v>D</v>
      </c>
      <c r="R162" s="154" t="str">
        <f t="shared" si="54"/>
        <v>D</v>
      </c>
      <c r="S162" s="154" t="str">
        <f t="shared" si="54"/>
        <v>D</v>
      </c>
      <c r="T162" s="154" t="str">
        <f t="shared" si="54"/>
        <v>D</v>
      </c>
      <c r="U162" s="114" t="str">
        <f t="shared" si="53"/>
        <v>D</v>
      </c>
      <c r="V162" s="112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</row>
    <row r="163" spans="1:45" s="27" customFormat="1" ht="15" customHeight="1">
      <c r="A163" s="103">
        <v>161</v>
      </c>
      <c r="B163" s="160" t="s">
        <v>193</v>
      </c>
      <c r="C163" s="171">
        <v>2007</v>
      </c>
      <c r="D163" s="161" t="s">
        <v>18</v>
      </c>
      <c r="E163" s="162">
        <v>183</v>
      </c>
      <c r="F163" s="160">
        <v>238</v>
      </c>
      <c r="G163" s="160">
        <v>322</v>
      </c>
      <c r="H163" s="160">
        <v>22.9</v>
      </c>
      <c r="I163" s="161">
        <v>270</v>
      </c>
      <c r="J163" s="153">
        <f t="shared" si="45"/>
        <v>0</v>
      </c>
      <c r="K163" s="154">
        <f t="shared" si="46"/>
        <v>0</v>
      </c>
      <c r="L163" s="154">
        <f t="shared" si="47"/>
        <v>20.3</v>
      </c>
      <c r="M163" s="154">
        <f t="shared" si="48"/>
        <v>37.11999999999999</v>
      </c>
      <c r="N163" s="155">
        <f t="shared" si="49"/>
        <v>43.5</v>
      </c>
      <c r="O163" s="25">
        <f t="shared" si="50"/>
        <v>100.91999999999999</v>
      </c>
      <c r="P163" s="154" t="str">
        <f t="shared" si="51"/>
        <v>D</v>
      </c>
      <c r="Q163" s="154" t="str">
        <f t="shared" si="52"/>
        <v>D</v>
      </c>
      <c r="R163" s="154" t="str">
        <f t="shared" si="54"/>
        <v>D</v>
      </c>
      <c r="S163" s="154" t="str">
        <f t="shared" si="54"/>
        <v>D</v>
      </c>
      <c r="T163" s="154" t="str">
        <f t="shared" si="54"/>
        <v>D</v>
      </c>
      <c r="U163" s="114" t="str">
        <f t="shared" si="53"/>
        <v>D</v>
      </c>
      <c r="V163" s="115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</row>
    <row r="164" spans="1:45" s="27" customFormat="1" ht="15" customHeight="1">
      <c r="A164" s="103">
        <v>162</v>
      </c>
      <c r="B164" s="163" t="s">
        <v>194</v>
      </c>
      <c r="C164" s="171">
        <v>2007</v>
      </c>
      <c r="D164" s="150" t="s">
        <v>54</v>
      </c>
      <c r="E164" s="151">
        <v>190</v>
      </c>
      <c r="F164" s="148">
        <v>248</v>
      </c>
      <c r="G164" s="148">
        <v>322</v>
      </c>
      <c r="H164" s="148">
        <v>22.8</v>
      </c>
      <c r="I164" s="152">
        <v>250</v>
      </c>
      <c r="J164" s="153">
        <f t="shared" si="45"/>
        <v>13.5</v>
      </c>
      <c r="K164" s="154">
        <f t="shared" si="46"/>
        <v>15.562500000000002</v>
      </c>
      <c r="L164" s="154">
        <f t="shared" si="47"/>
        <v>20.3</v>
      </c>
      <c r="M164" s="154">
        <f t="shared" si="48"/>
        <v>36.540000000000006</v>
      </c>
      <c r="N164" s="155">
        <f t="shared" si="49"/>
        <v>14.5</v>
      </c>
      <c r="O164" s="25">
        <f t="shared" si="50"/>
        <v>100.4025</v>
      </c>
      <c r="P164" s="154" t="str">
        <f t="shared" si="51"/>
        <v>D</v>
      </c>
      <c r="Q164" s="154" t="str">
        <f t="shared" si="52"/>
        <v>D</v>
      </c>
      <c r="R164" s="154" t="str">
        <f t="shared" si="54"/>
        <v>D</v>
      </c>
      <c r="S164" s="154" t="str">
        <f t="shared" si="54"/>
        <v>D</v>
      </c>
      <c r="T164" s="154" t="str">
        <f t="shared" si="54"/>
        <v>D</v>
      </c>
      <c r="U164" s="114" t="str">
        <f t="shared" si="53"/>
        <v>D</v>
      </c>
      <c r="V164" s="115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</row>
    <row r="165" spans="1:45" s="27" customFormat="1" ht="15" customHeight="1">
      <c r="A165" s="103">
        <v>163</v>
      </c>
      <c r="B165" s="148" t="s">
        <v>195</v>
      </c>
      <c r="C165" s="171">
        <v>2009</v>
      </c>
      <c r="D165" s="150" t="s">
        <v>139</v>
      </c>
      <c r="E165" s="151">
        <v>189</v>
      </c>
      <c r="F165" s="148">
        <v>246</v>
      </c>
      <c r="G165" s="148">
        <v>324</v>
      </c>
      <c r="H165" s="148">
        <v>22.1</v>
      </c>
      <c r="I165" s="152">
        <v>253</v>
      </c>
      <c r="J165" s="153">
        <f t="shared" si="45"/>
        <v>10.8</v>
      </c>
      <c r="K165" s="154">
        <f t="shared" si="46"/>
        <v>11.412500000000001</v>
      </c>
      <c r="L165" s="154">
        <f t="shared" si="47"/>
        <v>26.099999999999998</v>
      </c>
      <c r="M165" s="154">
        <f t="shared" si="48"/>
        <v>32.480000000000004</v>
      </c>
      <c r="N165" s="155">
        <f t="shared" si="49"/>
        <v>18.849999999999998</v>
      </c>
      <c r="O165" s="25">
        <f t="shared" si="50"/>
        <v>99.642499999999998</v>
      </c>
      <c r="P165" s="154" t="str">
        <f t="shared" si="51"/>
        <v>D</v>
      </c>
      <c r="Q165" s="154" t="str">
        <f t="shared" si="52"/>
        <v>D</v>
      </c>
      <c r="R165" s="154" t="str">
        <f t="shared" si="54"/>
        <v>D</v>
      </c>
      <c r="S165" s="154" t="str">
        <f t="shared" si="54"/>
        <v>D</v>
      </c>
      <c r="T165" s="154" t="str">
        <f t="shared" si="54"/>
        <v>D</v>
      </c>
      <c r="U165" s="114" t="str">
        <f t="shared" si="53"/>
        <v>D</v>
      </c>
      <c r="V165" s="115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</row>
    <row r="166" spans="1:45" s="27" customFormat="1" ht="15" customHeight="1">
      <c r="A166" s="103">
        <v>164</v>
      </c>
      <c r="B166" s="148" t="s">
        <v>196</v>
      </c>
      <c r="C166" s="149">
        <v>2004</v>
      </c>
      <c r="D166" s="150" t="s">
        <v>139</v>
      </c>
      <c r="E166" s="151">
        <v>192</v>
      </c>
      <c r="F166" s="148">
        <v>251</v>
      </c>
      <c r="G166" s="148">
        <v>326</v>
      </c>
      <c r="H166" s="148">
        <v>19.2</v>
      </c>
      <c r="I166" s="152">
        <v>247</v>
      </c>
      <c r="J166" s="153">
        <f t="shared" si="45"/>
        <v>18.900000000000002</v>
      </c>
      <c r="K166" s="154">
        <f t="shared" si="46"/>
        <v>21.787500000000001</v>
      </c>
      <c r="L166" s="154">
        <f t="shared" si="47"/>
        <v>31.9</v>
      </c>
      <c r="M166" s="154">
        <f t="shared" si="48"/>
        <v>15.659999999999995</v>
      </c>
      <c r="N166" s="155">
        <f t="shared" si="49"/>
        <v>10.15</v>
      </c>
      <c r="O166" s="25">
        <f t="shared" si="50"/>
        <v>98.397500000000008</v>
      </c>
      <c r="P166" s="154" t="str">
        <f t="shared" si="51"/>
        <v>D</v>
      </c>
      <c r="Q166" s="154" t="str">
        <f t="shared" si="52"/>
        <v>D</v>
      </c>
      <c r="R166" s="154" t="str">
        <f t="shared" si="54"/>
        <v>D</v>
      </c>
      <c r="S166" s="154" t="str">
        <f t="shared" si="54"/>
        <v>D</v>
      </c>
      <c r="T166" s="154" t="str">
        <f t="shared" si="54"/>
        <v>D</v>
      </c>
      <c r="U166" s="114" t="str">
        <f t="shared" si="53"/>
        <v>D</v>
      </c>
      <c r="V166" s="112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</row>
    <row r="167" spans="1:45" ht="15" customHeight="1">
      <c r="A167" s="103">
        <v>165</v>
      </c>
      <c r="B167" s="148" t="s">
        <v>197</v>
      </c>
      <c r="C167" s="170">
        <v>2008</v>
      </c>
      <c r="D167" s="150" t="s">
        <v>54</v>
      </c>
      <c r="E167" s="151">
        <v>184</v>
      </c>
      <c r="F167" s="148">
        <v>245</v>
      </c>
      <c r="G167" s="148">
        <v>320</v>
      </c>
      <c r="H167" s="148">
        <v>25.8</v>
      </c>
      <c r="I167" s="152">
        <v>251</v>
      </c>
      <c r="J167" s="153">
        <f t="shared" si="45"/>
        <v>0</v>
      </c>
      <c r="K167" s="154">
        <f t="shared" si="46"/>
        <v>9.3375000000000004</v>
      </c>
      <c r="L167" s="154">
        <f t="shared" si="47"/>
        <v>14.5</v>
      </c>
      <c r="M167" s="154">
        <f t="shared" si="48"/>
        <v>53.940000000000005</v>
      </c>
      <c r="N167" s="155">
        <f t="shared" si="49"/>
        <v>15.95</v>
      </c>
      <c r="O167" s="25">
        <f t="shared" si="50"/>
        <v>93.727500000000006</v>
      </c>
      <c r="P167" s="154" t="str">
        <f t="shared" si="51"/>
        <v>D</v>
      </c>
      <c r="Q167" s="154" t="str">
        <f t="shared" si="52"/>
        <v>D</v>
      </c>
      <c r="R167" s="154" t="str">
        <f t="shared" si="54"/>
        <v>D</v>
      </c>
      <c r="S167" s="154" t="str">
        <f t="shared" si="54"/>
        <v>C</v>
      </c>
      <c r="T167" s="154" t="str">
        <f t="shared" si="54"/>
        <v>D</v>
      </c>
      <c r="U167" s="114" t="str">
        <f t="shared" si="53"/>
        <v>D</v>
      </c>
      <c r="V167" s="112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Q167" s="119"/>
      <c r="AR167" s="119"/>
      <c r="AS167" s="119"/>
    </row>
    <row r="168" spans="1:45" ht="15" customHeight="1">
      <c r="A168" s="103">
        <v>166</v>
      </c>
      <c r="B168" s="163" t="s">
        <v>198</v>
      </c>
      <c r="C168" s="171">
        <v>2008</v>
      </c>
      <c r="D168" s="150" t="s">
        <v>61</v>
      </c>
      <c r="E168" s="151">
        <v>191</v>
      </c>
      <c r="F168" s="148">
        <v>247</v>
      </c>
      <c r="G168" s="148">
        <v>322</v>
      </c>
      <c r="H168" s="148">
        <v>16.399999999999999</v>
      </c>
      <c r="I168" s="152">
        <v>270</v>
      </c>
      <c r="J168" s="153">
        <f t="shared" si="45"/>
        <v>16.200000000000003</v>
      </c>
      <c r="K168" s="154">
        <f t="shared" si="46"/>
        <v>13.487500000000001</v>
      </c>
      <c r="L168" s="154">
        <f t="shared" si="47"/>
        <v>20.3</v>
      </c>
      <c r="M168" s="154">
        <f t="shared" si="48"/>
        <v>0</v>
      </c>
      <c r="N168" s="155">
        <f t="shared" si="49"/>
        <v>43.5</v>
      </c>
      <c r="O168" s="25">
        <f t="shared" si="50"/>
        <v>93.487500000000011</v>
      </c>
      <c r="P168" s="154" t="str">
        <f t="shared" si="51"/>
        <v>D</v>
      </c>
      <c r="Q168" s="154" t="str">
        <f t="shared" si="52"/>
        <v>D</v>
      </c>
      <c r="R168" s="154" t="str">
        <f t="shared" si="54"/>
        <v>D</v>
      </c>
      <c r="S168" s="154" t="str">
        <f t="shared" si="54"/>
        <v>D</v>
      </c>
      <c r="T168" s="154" t="str">
        <f t="shared" si="54"/>
        <v>D</v>
      </c>
      <c r="U168" s="114" t="str">
        <f t="shared" si="53"/>
        <v>D</v>
      </c>
      <c r="V168" s="112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</row>
    <row r="169" spans="1:45" ht="15" customHeight="1">
      <c r="A169" s="103">
        <v>167</v>
      </c>
      <c r="B169" s="148" t="s">
        <v>199</v>
      </c>
      <c r="C169" s="171">
        <v>2008</v>
      </c>
      <c r="D169" s="161" t="s">
        <v>44</v>
      </c>
      <c r="E169" s="151">
        <v>186</v>
      </c>
      <c r="F169" s="148">
        <v>242</v>
      </c>
      <c r="G169" s="148">
        <v>324</v>
      </c>
      <c r="H169" s="148">
        <v>21.1</v>
      </c>
      <c r="I169" s="152">
        <v>264</v>
      </c>
      <c r="J169" s="153">
        <f t="shared" si="45"/>
        <v>2.7</v>
      </c>
      <c r="K169" s="154">
        <f t="shared" si="46"/>
        <v>3.1125000000000003</v>
      </c>
      <c r="L169" s="154">
        <f t="shared" si="47"/>
        <v>26.099999999999998</v>
      </c>
      <c r="M169" s="154">
        <f t="shared" si="48"/>
        <v>26.680000000000007</v>
      </c>
      <c r="N169" s="155">
        <f t="shared" si="49"/>
        <v>34.799999999999997</v>
      </c>
      <c r="O169" s="25">
        <f t="shared" si="50"/>
        <v>93.392499999999998</v>
      </c>
      <c r="P169" s="154" t="str">
        <f t="shared" si="51"/>
        <v>D</v>
      </c>
      <c r="Q169" s="154" t="str">
        <f t="shared" si="52"/>
        <v>D</v>
      </c>
      <c r="R169" s="154" t="str">
        <f t="shared" si="54"/>
        <v>D</v>
      </c>
      <c r="S169" s="154" t="str">
        <f t="shared" si="54"/>
        <v>D</v>
      </c>
      <c r="T169" s="154" t="str">
        <f t="shared" si="54"/>
        <v>D</v>
      </c>
      <c r="U169" s="114" t="str">
        <f t="shared" si="53"/>
        <v>D</v>
      </c>
      <c r="V169" s="112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</row>
    <row r="170" spans="1:45" ht="15" customHeight="1">
      <c r="A170" s="103">
        <v>168</v>
      </c>
      <c r="B170" s="159" t="s">
        <v>200</v>
      </c>
      <c r="C170" s="171">
        <v>2006</v>
      </c>
      <c r="D170" s="150" t="s">
        <v>71</v>
      </c>
      <c r="E170" s="151">
        <v>192</v>
      </c>
      <c r="F170" s="148">
        <v>254</v>
      </c>
      <c r="G170" s="148">
        <v>326</v>
      </c>
      <c r="H170" s="148">
        <v>15.8</v>
      </c>
      <c r="I170" s="152">
        <v>249</v>
      </c>
      <c r="J170" s="153">
        <f t="shared" si="45"/>
        <v>18.900000000000002</v>
      </c>
      <c r="K170" s="154">
        <f t="shared" si="46"/>
        <v>28.012500000000003</v>
      </c>
      <c r="L170" s="154">
        <f t="shared" si="47"/>
        <v>31.9</v>
      </c>
      <c r="M170" s="154">
        <f t="shared" si="48"/>
        <v>0</v>
      </c>
      <c r="N170" s="155">
        <f t="shared" si="49"/>
        <v>13.049999999999999</v>
      </c>
      <c r="O170" s="25">
        <f t="shared" si="50"/>
        <v>91.862499999999997</v>
      </c>
      <c r="P170" s="154" t="str">
        <f t="shared" si="51"/>
        <v>D</v>
      </c>
      <c r="Q170" s="154" t="str">
        <f t="shared" si="52"/>
        <v>D</v>
      </c>
      <c r="R170" s="154" t="str">
        <f t="shared" si="54"/>
        <v>D</v>
      </c>
      <c r="S170" s="154" t="str">
        <f t="shared" si="54"/>
        <v>D</v>
      </c>
      <c r="T170" s="154" t="str">
        <f t="shared" si="54"/>
        <v>D</v>
      </c>
      <c r="U170" s="114" t="str">
        <f t="shared" si="53"/>
        <v>D</v>
      </c>
      <c r="V170" s="115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</row>
    <row r="171" spans="1:45" ht="15" customHeight="1">
      <c r="A171" s="103">
        <v>169</v>
      </c>
      <c r="B171" s="163" t="s">
        <v>201</v>
      </c>
      <c r="C171" s="171">
        <v>2007</v>
      </c>
      <c r="D171" s="150" t="s">
        <v>23</v>
      </c>
      <c r="E171" s="151">
        <v>189</v>
      </c>
      <c r="F171" s="148">
        <v>252</v>
      </c>
      <c r="G171" s="148">
        <v>324</v>
      </c>
      <c r="H171" s="148">
        <v>17.899999999999999</v>
      </c>
      <c r="I171" s="152">
        <v>255</v>
      </c>
      <c r="J171" s="153">
        <f t="shared" si="45"/>
        <v>10.8</v>
      </c>
      <c r="K171" s="154">
        <f t="shared" si="46"/>
        <v>23.862500000000001</v>
      </c>
      <c r="L171" s="154">
        <f t="shared" si="47"/>
        <v>26.099999999999998</v>
      </c>
      <c r="M171" s="154">
        <f t="shared" si="48"/>
        <v>8.1199999999999921</v>
      </c>
      <c r="N171" s="155">
        <f t="shared" si="49"/>
        <v>21.75</v>
      </c>
      <c r="O171" s="25">
        <f t="shared" si="50"/>
        <v>90.632499999999993</v>
      </c>
      <c r="P171" s="154" t="str">
        <f t="shared" si="51"/>
        <v>D</v>
      </c>
      <c r="Q171" s="154" t="str">
        <f t="shared" si="52"/>
        <v>D</v>
      </c>
      <c r="R171" s="154" t="str">
        <f t="shared" si="54"/>
        <v>D</v>
      </c>
      <c r="S171" s="154" t="str">
        <f t="shared" si="54"/>
        <v>D</v>
      </c>
      <c r="T171" s="154" t="str">
        <f t="shared" si="54"/>
        <v>D</v>
      </c>
      <c r="U171" s="114" t="str">
        <f t="shared" si="53"/>
        <v>D</v>
      </c>
      <c r="V171" s="112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Q171" s="119"/>
      <c r="AR171" s="119"/>
      <c r="AS171" s="119"/>
    </row>
    <row r="172" spans="1:45" ht="15" customHeight="1">
      <c r="A172" s="103">
        <v>170</v>
      </c>
      <c r="B172" s="163" t="s">
        <v>202</v>
      </c>
      <c r="C172" s="171">
        <v>2006</v>
      </c>
      <c r="D172" s="161" t="s">
        <v>42</v>
      </c>
      <c r="E172" s="151">
        <v>188</v>
      </c>
      <c r="F172" s="148">
        <v>241</v>
      </c>
      <c r="G172" s="148">
        <v>324</v>
      </c>
      <c r="H172" s="148">
        <v>22.4</v>
      </c>
      <c r="I172" s="152">
        <v>251</v>
      </c>
      <c r="J172" s="153">
        <f t="shared" si="45"/>
        <v>8.1000000000000014</v>
      </c>
      <c r="K172" s="154">
        <f t="shared" si="46"/>
        <v>1.0375000000000001</v>
      </c>
      <c r="L172" s="154">
        <f t="shared" si="47"/>
        <v>26.099999999999998</v>
      </c>
      <c r="M172" s="154">
        <f t="shared" si="48"/>
        <v>34.219999999999992</v>
      </c>
      <c r="N172" s="155">
        <f t="shared" si="49"/>
        <v>15.95</v>
      </c>
      <c r="O172" s="25">
        <f t="shared" si="50"/>
        <v>85.407499999999985</v>
      </c>
      <c r="P172" s="154" t="str">
        <f t="shared" si="51"/>
        <v>D</v>
      </c>
      <c r="Q172" s="154" t="str">
        <f t="shared" si="52"/>
        <v>D</v>
      </c>
      <c r="R172" s="154" t="str">
        <f t="shared" si="54"/>
        <v>D</v>
      </c>
      <c r="S172" s="154" t="str">
        <f t="shared" si="54"/>
        <v>D</v>
      </c>
      <c r="T172" s="154" t="str">
        <f t="shared" si="54"/>
        <v>D</v>
      </c>
      <c r="U172" s="114" t="str">
        <f t="shared" si="53"/>
        <v>D</v>
      </c>
      <c r="V172" s="112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  <c r="AO172" s="119"/>
      <c r="AP172" s="119"/>
      <c r="AQ172" s="119"/>
      <c r="AR172" s="119"/>
      <c r="AS172" s="119"/>
    </row>
    <row r="173" spans="1:45" ht="15" customHeight="1">
      <c r="A173" s="103">
        <v>171</v>
      </c>
      <c r="B173" s="160" t="s">
        <v>203</v>
      </c>
      <c r="C173" s="160">
        <v>2008</v>
      </c>
      <c r="D173" s="161" t="s">
        <v>18</v>
      </c>
      <c r="E173" s="162">
        <v>188</v>
      </c>
      <c r="F173" s="160">
        <v>247</v>
      </c>
      <c r="G173" s="160">
        <v>318</v>
      </c>
      <c r="H173" s="160">
        <v>20.2</v>
      </c>
      <c r="I173" s="161">
        <v>263</v>
      </c>
      <c r="J173" s="162">
        <f t="shared" si="45"/>
        <v>8.1000000000000014</v>
      </c>
      <c r="K173" s="160">
        <f t="shared" si="46"/>
        <v>13.487500000000001</v>
      </c>
      <c r="L173" s="160">
        <f t="shared" si="47"/>
        <v>8.6999999999999993</v>
      </c>
      <c r="M173" s="160">
        <f t="shared" si="48"/>
        <v>21.459999999999994</v>
      </c>
      <c r="N173" s="164">
        <f t="shared" si="49"/>
        <v>33.35</v>
      </c>
      <c r="O173" s="52">
        <f t="shared" si="50"/>
        <v>85.097499999999997</v>
      </c>
      <c r="P173" s="160" t="str">
        <f t="shared" si="51"/>
        <v>D</v>
      </c>
      <c r="Q173" s="160" t="str">
        <f t="shared" si="52"/>
        <v>D</v>
      </c>
      <c r="R173" s="160" t="str">
        <f t="shared" si="54"/>
        <v>D</v>
      </c>
      <c r="S173" s="160" t="str">
        <f t="shared" si="54"/>
        <v>D</v>
      </c>
      <c r="T173" s="160" t="str">
        <f t="shared" si="54"/>
        <v>D</v>
      </c>
      <c r="U173" s="165" t="str">
        <f t="shared" ref="U173:U202" si="55">IF(O173&gt;=290,"A",IF(O173&gt;=240,"B",IF(O173&gt;=200,"C","D")))</f>
        <v>D</v>
      </c>
      <c r="V173" s="112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Q173" s="119"/>
      <c r="AR173" s="119"/>
      <c r="AS173" s="119"/>
    </row>
    <row r="174" spans="1:45" ht="15" customHeight="1">
      <c r="A174" s="103">
        <v>172</v>
      </c>
      <c r="B174" s="148" t="s">
        <v>204</v>
      </c>
      <c r="C174" s="170">
        <v>2009</v>
      </c>
      <c r="D174" s="161" t="s">
        <v>68</v>
      </c>
      <c r="E174" s="151">
        <v>185</v>
      </c>
      <c r="F174" s="148">
        <v>242</v>
      </c>
      <c r="G174" s="148">
        <v>322</v>
      </c>
      <c r="H174" s="148">
        <v>22.6</v>
      </c>
      <c r="I174" s="152">
        <v>258</v>
      </c>
      <c r="J174" s="153">
        <f t="shared" si="45"/>
        <v>0</v>
      </c>
      <c r="K174" s="154">
        <f t="shared" si="46"/>
        <v>3.1125000000000003</v>
      </c>
      <c r="L174" s="154">
        <f t="shared" si="47"/>
        <v>20.3</v>
      </c>
      <c r="M174" s="154">
        <f t="shared" si="48"/>
        <v>35.38000000000001</v>
      </c>
      <c r="N174" s="155">
        <f t="shared" si="49"/>
        <v>26.099999999999998</v>
      </c>
      <c r="O174" s="25">
        <f t="shared" si="50"/>
        <v>84.892500000000013</v>
      </c>
      <c r="P174" s="154" t="str">
        <f t="shared" si="51"/>
        <v>D</v>
      </c>
      <c r="Q174" s="154" t="str">
        <f t="shared" si="52"/>
        <v>D</v>
      </c>
      <c r="R174" s="154" t="str">
        <f t="shared" si="54"/>
        <v>D</v>
      </c>
      <c r="S174" s="154" t="str">
        <f t="shared" si="54"/>
        <v>D</v>
      </c>
      <c r="T174" s="154" t="str">
        <f t="shared" si="54"/>
        <v>D</v>
      </c>
      <c r="U174" s="114" t="str">
        <f t="shared" si="55"/>
        <v>D</v>
      </c>
      <c r="V174" s="115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Q174" s="119"/>
      <c r="AR174" s="119"/>
      <c r="AS174" s="119"/>
    </row>
    <row r="175" spans="1:45" ht="15" customHeight="1">
      <c r="A175" s="103">
        <v>173</v>
      </c>
      <c r="B175" s="157" t="s">
        <v>205</v>
      </c>
      <c r="C175" s="171">
        <v>2004</v>
      </c>
      <c r="D175" s="150" t="s">
        <v>88</v>
      </c>
      <c r="E175" s="156">
        <v>186</v>
      </c>
      <c r="F175" s="157">
        <v>241</v>
      </c>
      <c r="G175" s="157">
        <v>322</v>
      </c>
      <c r="H175" s="167">
        <v>20.7</v>
      </c>
      <c r="I175" s="168">
        <v>261</v>
      </c>
      <c r="J175" s="153">
        <f t="shared" si="45"/>
        <v>2.7</v>
      </c>
      <c r="K175" s="154">
        <f t="shared" si="46"/>
        <v>1.0375000000000001</v>
      </c>
      <c r="L175" s="154">
        <f t="shared" si="47"/>
        <v>20.3</v>
      </c>
      <c r="M175" s="154">
        <f t="shared" si="48"/>
        <v>24.359999999999996</v>
      </c>
      <c r="N175" s="155">
        <f t="shared" si="49"/>
        <v>30.45</v>
      </c>
      <c r="O175" s="25">
        <f t="shared" si="50"/>
        <v>78.847499999999997</v>
      </c>
      <c r="P175" s="154" t="str">
        <f t="shared" si="51"/>
        <v>D</v>
      </c>
      <c r="Q175" s="154" t="str">
        <f t="shared" si="52"/>
        <v>D</v>
      </c>
      <c r="R175" s="154" t="str">
        <f t="shared" si="54"/>
        <v>D</v>
      </c>
      <c r="S175" s="154" t="str">
        <f t="shared" si="54"/>
        <v>D</v>
      </c>
      <c r="T175" s="154" t="str">
        <f t="shared" si="54"/>
        <v>D</v>
      </c>
      <c r="U175" s="114" t="str">
        <f t="shared" si="55"/>
        <v>D</v>
      </c>
      <c r="V175" s="112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Q175" s="119"/>
      <c r="AR175" s="119"/>
      <c r="AS175" s="119"/>
    </row>
    <row r="176" spans="1:45" ht="15" customHeight="1">
      <c r="A176" s="103">
        <v>174</v>
      </c>
      <c r="B176" s="163" t="s">
        <v>206</v>
      </c>
      <c r="C176" s="171">
        <v>2009</v>
      </c>
      <c r="D176" s="161" t="s">
        <v>44</v>
      </c>
      <c r="E176" s="151">
        <v>186</v>
      </c>
      <c r="F176" s="148">
        <v>243</v>
      </c>
      <c r="G176" s="148">
        <v>322</v>
      </c>
      <c r="H176" s="148">
        <v>22.7</v>
      </c>
      <c r="I176" s="152">
        <v>250</v>
      </c>
      <c r="J176" s="153">
        <f t="shared" si="45"/>
        <v>2.7</v>
      </c>
      <c r="K176" s="154">
        <f t="shared" si="46"/>
        <v>5.1875</v>
      </c>
      <c r="L176" s="154">
        <f t="shared" si="47"/>
        <v>20.3</v>
      </c>
      <c r="M176" s="154">
        <f t="shared" si="48"/>
        <v>35.959999999999994</v>
      </c>
      <c r="N176" s="155">
        <f t="shared" si="49"/>
        <v>14.5</v>
      </c>
      <c r="O176" s="25">
        <f t="shared" si="50"/>
        <v>78.647499999999994</v>
      </c>
      <c r="P176" s="154" t="str">
        <f t="shared" si="51"/>
        <v>D</v>
      </c>
      <c r="Q176" s="154" t="str">
        <f t="shared" si="52"/>
        <v>D</v>
      </c>
      <c r="R176" s="154" t="str">
        <f t="shared" si="54"/>
        <v>D</v>
      </c>
      <c r="S176" s="154" t="str">
        <f t="shared" si="54"/>
        <v>D</v>
      </c>
      <c r="T176" s="154" t="str">
        <f t="shared" si="54"/>
        <v>D</v>
      </c>
      <c r="U176" s="114" t="str">
        <f t="shared" si="55"/>
        <v>D</v>
      </c>
      <c r="V176" s="115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  <c r="AO176" s="119"/>
      <c r="AP176" s="119"/>
      <c r="AQ176" s="119"/>
      <c r="AR176" s="119"/>
      <c r="AS176" s="119"/>
    </row>
    <row r="177" spans="1:45" ht="15" customHeight="1">
      <c r="A177" s="103">
        <v>175</v>
      </c>
      <c r="B177" s="160" t="s">
        <v>207</v>
      </c>
      <c r="C177" s="171">
        <v>2005</v>
      </c>
      <c r="D177" s="161" t="s">
        <v>20</v>
      </c>
      <c r="E177" s="162">
        <v>180</v>
      </c>
      <c r="F177" s="160">
        <v>239</v>
      </c>
      <c r="G177" s="160">
        <v>318</v>
      </c>
      <c r="H177" s="160">
        <v>24</v>
      </c>
      <c r="I177" s="161">
        <v>257</v>
      </c>
      <c r="J177" s="162">
        <f t="shared" si="45"/>
        <v>0</v>
      </c>
      <c r="K177" s="160">
        <f t="shared" si="46"/>
        <v>0</v>
      </c>
      <c r="L177" s="160">
        <f t="shared" si="47"/>
        <v>8.6999999999999993</v>
      </c>
      <c r="M177" s="160">
        <f t="shared" si="48"/>
        <v>43.5</v>
      </c>
      <c r="N177" s="164">
        <f t="shared" si="49"/>
        <v>24.65</v>
      </c>
      <c r="O177" s="52">
        <f t="shared" si="50"/>
        <v>76.849999999999994</v>
      </c>
      <c r="P177" s="160" t="str">
        <f t="shared" si="51"/>
        <v>D</v>
      </c>
      <c r="Q177" s="160" t="str">
        <f t="shared" si="52"/>
        <v>D</v>
      </c>
      <c r="R177" s="160" t="str">
        <f t="shared" si="54"/>
        <v>D</v>
      </c>
      <c r="S177" s="160" t="str">
        <f t="shared" si="54"/>
        <v>D</v>
      </c>
      <c r="T177" s="160" t="str">
        <f t="shared" si="54"/>
        <v>D</v>
      </c>
      <c r="U177" s="165" t="str">
        <f t="shared" si="55"/>
        <v>D</v>
      </c>
      <c r="V177" s="112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/>
      <c r="AP177" s="119"/>
      <c r="AQ177" s="119"/>
      <c r="AR177" s="119"/>
      <c r="AS177" s="119"/>
    </row>
    <row r="178" spans="1:45" ht="15" customHeight="1">
      <c r="A178" s="103">
        <v>176</v>
      </c>
      <c r="B178" s="163" t="s">
        <v>208</v>
      </c>
      <c r="C178" s="171">
        <v>2005</v>
      </c>
      <c r="D178" s="150" t="s">
        <v>61</v>
      </c>
      <c r="E178" s="151">
        <v>184</v>
      </c>
      <c r="F178" s="148">
        <v>241</v>
      </c>
      <c r="G178" s="148">
        <v>314</v>
      </c>
      <c r="H178" s="148">
        <v>22.4</v>
      </c>
      <c r="I178" s="152">
        <v>267</v>
      </c>
      <c r="J178" s="153">
        <f t="shared" si="45"/>
        <v>0</v>
      </c>
      <c r="K178" s="154">
        <f t="shared" si="46"/>
        <v>1.0375000000000001</v>
      </c>
      <c r="L178" s="154">
        <f t="shared" si="47"/>
        <v>0</v>
      </c>
      <c r="M178" s="154">
        <f t="shared" si="48"/>
        <v>34.219999999999992</v>
      </c>
      <c r="N178" s="155">
        <f t="shared" si="49"/>
        <v>39.15</v>
      </c>
      <c r="O178" s="25">
        <f t="shared" si="50"/>
        <v>74.407499999999999</v>
      </c>
      <c r="P178" s="154" t="str">
        <f t="shared" si="51"/>
        <v>D</v>
      </c>
      <c r="Q178" s="154" t="str">
        <f t="shared" si="52"/>
        <v>D</v>
      </c>
      <c r="R178" s="154" t="str">
        <f t="shared" si="54"/>
        <v>D</v>
      </c>
      <c r="S178" s="154" t="str">
        <f t="shared" si="54"/>
        <v>D</v>
      </c>
      <c r="T178" s="154" t="str">
        <f t="shared" si="54"/>
        <v>D</v>
      </c>
      <c r="U178" s="114" t="str">
        <f t="shared" si="55"/>
        <v>D</v>
      </c>
      <c r="V178" s="112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Q178" s="119"/>
      <c r="AR178" s="119"/>
      <c r="AS178" s="119"/>
    </row>
    <row r="179" spans="1:45" ht="15" customHeight="1">
      <c r="A179" s="103">
        <v>177</v>
      </c>
      <c r="B179" s="148" t="s">
        <v>209</v>
      </c>
      <c r="C179" s="171">
        <v>2009</v>
      </c>
      <c r="D179" s="150" t="s">
        <v>54</v>
      </c>
      <c r="E179" s="151">
        <v>185</v>
      </c>
      <c r="F179" s="148">
        <v>240</v>
      </c>
      <c r="G179" s="148">
        <v>316</v>
      </c>
      <c r="H179" s="148">
        <v>25.2</v>
      </c>
      <c r="I179" s="152">
        <v>254</v>
      </c>
      <c r="J179" s="153">
        <f t="shared" si="45"/>
        <v>0</v>
      </c>
      <c r="K179" s="154">
        <f t="shared" si="46"/>
        <v>0</v>
      </c>
      <c r="L179" s="154">
        <f t="shared" si="47"/>
        <v>2.9</v>
      </c>
      <c r="M179" s="154">
        <f t="shared" si="48"/>
        <v>50.459999999999994</v>
      </c>
      <c r="N179" s="155">
        <f t="shared" si="49"/>
        <v>20.3</v>
      </c>
      <c r="O179" s="25">
        <f t="shared" si="50"/>
        <v>73.66</v>
      </c>
      <c r="P179" s="154" t="str">
        <f t="shared" si="51"/>
        <v>D</v>
      </c>
      <c r="Q179" s="154" t="str">
        <f t="shared" si="52"/>
        <v>D</v>
      </c>
      <c r="R179" s="154" t="str">
        <f t="shared" si="54"/>
        <v>D</v>
      </c>
      <c r="S179" s="154" t="str">
        <f t="shared" si="54"/>
        <v>C</v>
      </c>
      <c r="T179" s="154" t="str">
        <f t="shared" si="54"/>
        <v>D</v>
      </c>
      <c r="U179" s="114" t="str">
        <f t="shared" si="55"/>
        <v>D</v>
      </c>
      <c r="V179" s="112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Q179" s="119"/>
      <c r="AR179" s="119"/>
      <c r="AS179" s="119"/>
    </row>
    <row r="180" spans="1:45" ht="15" customHeight="1">
      <c r="A180" s="103">
        <v>178</v>
      </c>
      <c r="B180" s="160" t="s">
        <v>210</v>
      </c>
      <c r="C180" s="160">
        <v>2008</v>
      </c>
      <c r="D180" s="161" t="s">
        <v>18</v>
      </c>
      <c r="E180" s="162">
        <v>178</v>
      </c>
      <c r="F180" s="160">
        <v>233</v>
      </c>
      <c r="G180" s="160">
        <v>312</v>
      </c>
      <c r="H180" s="160">
        <v>22.3</v>
      </c>
      <c r="I180" s="161">
        <v>267</v>
      </c>
      <c r="J180" s="153">
        <f t="shared" si="45"/>
        <v>0</v>
      </c>
      <c r="K180" s="154">
        <f t="shared" si="46"/>
        <v>0</v>
      </c>
      <c r="L180" s="154">
        <f t="shared" si="47"/>
        <v>0</v>
      </c>
      <c r="M180" s="154">
        <f t="shared" si="48"/>
        <v>33.64</v>
      </c>
      <c r="N180" s="155">
        <f t="shared" si="49"/>
        <v>39.15</v>
      </c>
      <c r="O180" s="25">
        <f t="shared" si="50"/>
        <v>72.789999999999992</v>
      </c>
      <c r="P180" s="154" t="str">
        <f t="shared" si="51"/>
        <v>D</v>
      </c>
      <c r="Q180" s="154" t="str">
        <f t="shared" si="52"/>
        <v>D</v>
      </c>
      <c r="R180" s="154" t="str">
        <f t="shared" si="54"/>
        <v>D</v>
      </c>
      <c r="S180" s="154" t="str">
        <f t="shared" si="54"/>
        <v>D</v>
      </c>
      <c r="T180" s="154" t="str">
        <f t="shared" si="54"/>
        <v>D</v>
      </c>
      <c r="U180" s="114" t="str">
        <f t="shared" si="55"/>
        <v>D</v>
      </c>
      <c r="V180" s="115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Q180" s="119"/>
      <c r="AR180" s="119"/>
      <c r="AS180" s="119"/>
    </row>
    <row r="181" spans="1:45" ht="15" customHeight="1">
      <c r="A181" s="103">
        <v>179</v>
      </c>
      <c r="B181" s="163" t="s">
        <v>211</v>
      </c>
      <c r="C181" s="160">
        <v>2009</v>
      </c>
      <c r="D181" s="161" t="s">
        <v>42</v>
      </c>
      <c r="E181" s="151">
        <v>189</v>
      </c>
      <c r="F181" s="148">
        <v>243</v>
      </c>
      <c r="G181" s="148">
        <v>320</v>
      </c>
      <c r="H181" s="148">
        <v>19.7</v>
      </c>
      <c r="I181" s="152">
        <v>256</v>
      </c>
      <c r="J181" s="153">
        <f t="shared" si="45"/>
        <v>10.8</v>
      </c>
      <c r="K181" s="154">
        <f t="shared" si="46"/>
        <v>5.1875</v>
      </c>
      <c r="L181" s="154">
        <f t="shared" si="47"/>
        <v>14.5</v>
      </c>
      <c r="M181" s="154">
        <f t="shared" si="48"/>
        <v>18.559999999999995</v>
      </c>
      <c r="N181" s="155">
        <f t="shared" si="49"/>
        <v>23.2</v>
      </c>
      <c r="O181" s="25">
        <f t="shared" si="50"/>
        <v>72.247500000000002</v>
      </c>
      <c r="P181" s="154" t="str">
        <f t="shared" si="51"/>
        <v>D</v>
      </c>
      <c r="Q181" s="154" t="str">
        <f t="shared" si="52"/>
        <v>D</v>
      </c>
      <c r="R181" s="154" t="str">
        <f t="shared" ref="R181:R202" si="56">IF(L181&gt;=80,"A",IF(L181&gt;=60,"B",IF(L181&gt;=50,"C","D")))</f>
        <v>D</v>
      </c>
      <c r="S181" s="154" t="str">
        <f t="shared" ref="S181:S202" si="57">IF(M181&gt;=80,"A",IF(M181&gt;=60,"B",IF(M181&gt;=50,"C","D")))</f>
        <v>D</v>
      </c>
      <c r="T181" s="154" t="str">
        <f t="shared" ref="T181:T202" si="58">IF(N181&gt;=80,"A",IF(N181&gt;=60,"B",IF(N181&gt;=50,"C","D")))</f>
        <v>D</v>
      </c>
      <c r="U181" s="114" t="str">
        <f t="shared" si="55"/>
        <v>D</v>
      </c>
      <c r="V181" s="112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</row>
    <row r="182" spans="1:45" ht="15" customHeight="1">
      <c r="A182" s="103">
        <v>180</v>
      </c>
      <c r="B182" s="163" t="s">
        <v>212</v>
      </c>
      <c r="C182" s="160">
        <v>2009</v>
      </c>
      <c r="D182" s="150" t="s">
        <v>112</v>
      </c>
      <c r="E182" s="151">
        <v>185</v>
      </c>
      <c r="F182" s="148">
        <v>242</v>
      </c>
      <c r="G182" s="148">
        <v>312</v>
      </c>
      <c r="H182" s="148">
        <v>22.1</v>
      </c>
      <c r="I182" s="152">
        <v>263</v>
      </c>
      <c r="J182" s="153">
        <f t="shared" si="45"/>
        <v>0</v>
      </c>
      <c r="K182" s="154">
        <f t="shared" si="46"/>
        <v>3.1125000000000003</v>
      </c>
      <c r="L182" s="154">
        <f t="shared" si="47"/>
        <v>0</v>
      </c>
      <c r="M182" s="154">
        <f t="shared" si="48"/>
        <v>32.480000000000004</v>
      </c>
      <c r="N182" s="155">
        <f t="shared" si="49"/>
        <v>33.35</v>
      </c>
      <c r="O182" s="25">
        <f t="shared" si="50"/>
        <v>68.942499999999995</v>
      </c>
      <c r="P182" s="154" t="str">
        <f t="shared" si="51"/>
        <v>D</v>
      </c>
      <c r="Q182" s="154" t="str">
        <f t="shared" si="52"/>
        <v>D</v>
      </c>
      <c r="R182" s="154" t="str">
        <f t="shared" si="56"/>
        <v>D</v>
      </c>
      <c r="S182" s="154" t="str">
        <f t="shared" si="57"/>
        <v>D</v>
      </c>
      <c r="T182" s="154" t="str">
        <f t="shared" si="58"/>
        <v>D</v>
      </c>
      <c r="U182" s="114" t="str">
        <f t="shared" si="55"/>
        <v>D</v>
      </c>
      <c r="V182" s="112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/>
      <c r="AP182" s="119"/>
      <c r="AQ182" s="119"/>
      <c r="AR182" s="119"/>
      <c r="AS182" s="119"/>
    </row>
    <row r="183" spans="1:45" ht="15" customHeight="1">
      <c r="A183" s="103">
        <v>181</v>
      </c>
      <c r="B183" s="160" t="s">
        <v>213</v>
      </c>
      <c r="C183" s="171">
        <v>2008</v>
      </c>
      <c r="D183" s="161" t="s">
        <v>18</v>
      </c>
      <c r="E183" s="162">
        <v>181</v>
      </c>
      <c r="F183" s="160">
        <v>239</v>
      </c>
      <c r="G183" s="160">
        <v>312</v>
      </c>
      <c r="H183" s="160">
        <v>22.3</v>
      </c>
      <c r="I183" s="161">
        <v>264</v>
      </c>
      <c r="J183" s="153">
        <f t="shared" si="45"/>
        <v>0</v>
      </c>
      <c r="K183" s="154">
        <f t="shared" si="46"/>
        <v>0</v>
      </c>
      <c r="L183" s="154">
        <f t="shared" si="47"/>
        <v>0</v>
      </c>
      <c r="M183" s="154">
        <f t="shared" si="48"/>
        <v>33.64</v>
      </c>
      <c r="N183" s="155">
        <f t="shared" si="49"/>
        <v>34.799999999999997</v>
      </c>
      <c r="O183" s="25">
        <f t="shared" si="50"/>
        <v>68.44</v>
      </c>
      <c r="P183" s="154" t="str">
        <f t="shared" si="51"/>
        <v>D</v>
      </c>
      <c r="Q183" s="154" t="str">
        <f t="shared" si="52"/>
        <v>D</v>
      </c>
      <c r="R183" s="154" t="str">
        <f t="shared" si="56"/>
        <v>D</v>
      </c>
      <c r="S183" s="154" t="str">
        <f t="shared" si="57"/>
        <v>D</v>
      </c>
      <c r="T183" s="154" t="str">
        <f t="shared" si="58"/>
        <v>D</v>
      </c>
      <c r="U183" s="114" t="str">
        <f t="shared" si="55"/>
        <v>D</v>
      </c>
      <c r="V183" s="112"/>
      <c r="W183" s="119"/>
      <c r="X183" s="119"/>
      <c r="Y183" s="119"/>
      <c r="Z183" s="119"/>
      <c r="AA183" s="119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Q183" s="119"/>
      <c r="AR183" s="119"/>
      <c r="AS183" s="119"/>
    </row>
    <row r="184" spans="1:45" ht="15" customHeight="1">
      <c r="A184" s="103">
        <v>182</v>
      </c>
      <c r="B184" s="163" t="s">
        <v>214</v>
      </c>
      <c r="C184" s="171">
        <v>2008</v>
      </c>
      <c r="D184" s="150" t="s">
        <v>51</v>
      </c>
      <c r="E184" s="151">
        <v>190</v>
      </c>
      <c r="F184" s="148">
        <v>250</v>
      </c>
      <c r="G184" s="148">
        <v>318</v>
      </c>
      <c r="H184" s="148">
        <v>12.3</v>
      </c>
      <c r="I184" s="152">
        <v>257</v>
      </c>
      <c r="J184" s="153">
        <f t="shared" si="45"/>
        <v>13.5</v>
      </c>
      <c r="K184" s="154">
        <f t="shared" si="46"/>
        <v>19.712500000000002</v>
      </c>
      <c r="L184" s="154">
        <f t="shared" si="47"/>
        <v>8.6999999999999993</v>
      </c>
      <c r="M184" s="154">
        <f t="shared" si="48"/>
        <v>0</v>
      </c>
      <c r="N184" s="155">
        <f t="shared" si="49"/>
        <v>24.65</v>
      </c>
      <c r="O184" s="25">
        <f t="shared" si="50"/>
        <v>66.5625</v>
      </c>
      <c r="P184" s="154" t="str">
        <f t="shared" si="51"/>
        <v>D</v>
      </c>
      <c r="Q184" s="154" t="str">
        <f t="shared" si="52"/>
        <v>D</v>
      </c>
      <c r="R184" s="154" t="str">
        <f t="shared" si="56"/>
        <v>D</v>
      </c>
      <c r="S184" s="154" t="str">
        <f t="shared" si="57"/>
        <v>D</v>
      </c>
      <c r="T184" s="154" t="str">
        <f t="shared" si="58"/>
        <v>D</v>
      </c>
      <c r="U184" s="114" t="str">
        <f t="shared" si="55"/>
        <v>D</v>
      </c>
      <c r="V184" s="112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Q184" s="119"/>
      <c r="AR184" s="119"/>
      <c r="AS184" s="119"/>
    </row>
    <row r="185" spans="1:45" ht="15" customHeight="1">
      <c r="A185" s="103">
        <v>183</v>
      </c>
      <c r="B185" s="163" t="s">
        <v>215</v>
      </c>
      <c r="C185" s="171">
        <v>2009</v>
      </c>
      <c r="D185" s="150" t="s">
        <v>51</v>
      </c>
      <c r="E185" s="151">
        <v>190</v>
      </c>
      <c r="F185" s="148">
        <v>246</v>
      </c>
      <c r="G185" s="148">
        <v>318</v>
      </c>
      <c r="H185" s="148">
        <v>19</v>
      </c>
      <c r="I185" s="152">
        <v>252</v>
      </c>
      <c r="J185" s="153">
        <f t="shared" si="45"/>
        <v>13.5</v>
      </c>
      <c r="K185" s="154">
        <f t="shared" si="46"/>
        <v>11.412500000000001</v>
      </c>
      <c r="L185" s="154">
        <f t="shared" si="47"/>
        <v>8.6999999999999993</v>
      </c>
      <c r="M185" s="154">
        <f t="shared" si="48"/>
        <v>14.5</v>
      </c>
      <c r="N185" s="155">
        <f t="shared" si="49"/>
        <v>17.399999999999999</v>
      </c>
      <c r="O185" s="25">
        <f t="shared" si="50"/>
        <v>65.512499999999989</v>
      </c>
      <c r="P185" s="154" t="str">
        <f t="shared" si="51"/>
        <v>D</v>
      </c>
      <c r="Q185" s="154" t="str">
        <f t="shared" si="52"/>
        <v>D</v>
      </c>
      <c r="R185" s="154" t="str">
        <f t="shared" si="56"/>
        <v>D</v>
      </c>
      <c r="S185" s="154" t="str">
        <f t="shared" si="57"/>
        <v>D</v>
      </c>
      <c r="T185" s="154" t="str">
        <f t="shared" si="58"/>
        <v>D</v>
      </c>
      <c r="U185" s="114" t="str">
        <f t="shared" si="55"/>
        <v>D</v>
      </c>
      <c r="V185" s="112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Q185" s="119"/>
      <c r="AR185" s="119"/>
      <c r="AS185" s="119"/>
    </row>
    <row r="186" spans="1:45" ht="15" customHeight="1">
      <c r="A186" s="103">
        <v>184</v>
      </c>
      <c r="B186" s="163" t="s">
        <v>216</v>
      </c>
      <c r="C186" s="171">
        <v>2009</v>
      </c>
      <c r="D186" s="150" t="s">
        <v>28</v>
      </c>
      <c r="E186" s="151">
        <v>189</v>
      </c>
      <c r="F186" s="148">
        <v>247</v>
      </c>
      <c r="G186" s="148">
        <v>316</v>
      </c>
      <c r="H186" s="148">
        <v>22.6</v>
      </c>
      <c r="I186" s="152">
        <v>233</v>
      </c>
      <c r="J186" s="153">
        <f t="shared" si="45"/>
        <v>10.8</v>
      </c>
      <c r="K186" s="154">
        <f t="shared" si="46"/>
        <v>13.487500000000001</v>
      </c>
      <c r="L186" s="154">
        <f t="shared" si="47"/>
        <v>2.9</v>
      </c>
      <c r="M186" s="154">
        <f t="shared" si="48"/>
        <v>35.38000000000001</v>
      </c>
      <c r="N186" s="155">
        <f t="shared" si="49"/>
        <v>0</v>
      </c>
      <c r="O186" s="25">
        <f t="shared" si="50"/>
        <v>62.56750000000001</v>
      </c>
      <c r="P186" s="154" t="str">
        <f t="shared" si="51"/>
        <v>D</v>
      </c>
      <c r="Q186" s="154" t="str">
        <f t="shared" si="52"/>
        <v>D</v>
      </c>
      <c r="R186" s="154" t="str">
        <f t="shared" si="56"/>
        <v>D</v>
      </c>
      <c r="S186" s="154" t="str">
        <f t="shared" si="57"/>
        <v>D</v>
      </c>
      <c r="T186" s="154" t="str">
        <f t="shared" si="58"/>
        <v>D</v>
      </c>
      <c r="U186" s="114" t="str">
        <f t="shared" si="55"/>
        <v>D</v>
      </c>
      <c r="V186" s="115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Q186" s="119"/>
      <c r="AR186" s="119"/>
      <c r="AS186" s="119"/>
    </row>
    <row r="187" spans="1:45" ht="15" customHeight="1">
      <c r="A187" s="103">
        <v>185</v>
      </c>
      <c r="B187" s="160" t="s">
        <v>217</v>
      </c>
      <c r="C187" s="171">
        <v>2008</v>
      </c>
      <c r="D187" s="161" t="s">
        <v>28</v>
      </c>
      <c r="E187" s="162">
        <v>188</v>
      </c>
      <c r="F187" s="160">
        <v>245</v>
      </c>
      <c r="G187" s="160">
        <v>314</v>
      </c>
      <c r="H187" s="160">
        <v>24</v>
      </c>
      <c r="I187" s="161">
        <v>235</v>
      </c>
      <c r="J187" s="153">
        <f t="shared" si="45"/>
        <v>8.1000000000000014</v>
      </c>
      <c r="K187" s="154">
        <f t="shared" si="46"/>
        <v>9.3375000000000004</v>
      </c>
      <c r="L187" s="154">
        <f t="shared" si="47"/>
        <v>0</v>
      </c>
      <c r="M187" s="154">
        <f t="shared" si="48"/>
        <v>43.5</v>
      </c>
      <c r="N187" s="155">
        <f t="shared" si="49"/>
        <v>0</v>
      </c>
      <c r="O187" s="25">
        <f t="shared" si="50"/>
        <v>60.9375</v>
      </c>
      <c r="P187" s="154" t="str">
        <f t="shared" si="51"/>
        <v>D</v>
      </c>
      <c r="Q187" s="154" t="str">
        <f t="shared" si="52"/>
        <v>D</v>
      </c>
      <c r="R187" s="154" t="str">
        <f t="shared" si="56"/>
        <v>D</v>
      </c>
      <c r="S187" s="154" t="str">
        <f t="shared" si="57"/>
        <v>D</v>
      </c>
      <c r="T187" s="154" t="str">
        <f t="shared" si="58"/>
        <v>D</v>
      </c>
      <c r="U187" s="114" t="str">
        <f t="shared" si="55"/>
        <v>D</v>
      </c>
      <c r="V187" s="112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19"/>
    </row>
    <row r="188" spans="1:45" ht="15" customHeight="1">
      <c r="A188" s="103">
        <v>186</v>
      </c>
      <c r="B188" s="160" t="s">
        <v>218</v>
      </c>
      <c r="C188" s="171">
        <v>2008</v>
      </c>
      <c r="D188" s="161" t="s">
        <v>28</v>
      </c>
      <c r="E188" s="162">
        <v>188</v>
      </c>
      <c r="F188" s="160">
        <v>245</v>
      </c>
      <c r="G188" s="160">
        <v>314</v>
      </c>
      <c r="H188" s="160">
        <v>24</v>
      </c>
      <c r="I188" s="161">
        <v>235</v>
      </c>
      <c r="J188" s="162">
        <f t="shared" ref="J188:J194" si="59">MAX(0,(E188-185)*5.4)*0.5</f>
        <v>8.1000000000000014</v>
      </c>
      <c r="K188" s="160">
        <f t="shared" si="46"/>
        <v>9.3375000000000004</v>
      </c>
      <c r="L188" s="160">
        <f t="shared" si="47"/>
        <v>0</v>
      </c>
      <c r="M188" s="160">
        <f t="shared" si="48"/>
        <v>43.5</v>
      </c>
      <c r="N188" s="164">
        <f t="shared" si="49"/>
        <v>0</v>
      </c>
      <c r="O188" s="52">
        <f t="shared" si="50"/>
        <v>60.9375</v>
      </c>
      <c r="P188" s="160" t="str">
        <f t="shared" si="51"/>
        <v>D</v>
      </c>
      <c r="Q188" s="160" t="str">
        <f t="shared" si="52"/>
        <v>D</v>
      </c>
      <c r="R188" s="160" t="str">
        <f t="shared" si="56"/>
        <v>D</v>
      </c>
      <c r="S188" s="160" t="str">
        <f t="shared" si="57"/>
        <v>D</v>
      </c>
      <c r="T188" s="160" t="str">
        <f t="shared" si="58"/>
        <v>D</v>
      </c>
      <c r="U188" s="165" t="str">
        <f t="shared" si="55"/>
        <v>D</v>
      </c>
      <c r="V188" s="115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Q188" s="119"/>
      <c r="AR188" s="119"/>
      <c r="AS188" s="119"/>
    </row>
    <row r="189" spans="1:45" ht="15" customHeight="1">
      <c r="A189" s="103">
        <v>187</v>
      </c>
      <c r="B189" s="163" t="s">
        <v>219</v>
      </c>
      <c r="C189" s="171">
        <v>2006</v>
      </c>
      <c r="D189" s="150" t="s">
        <v>61</v>
      </c>
      <c r="E189" s="151">
        <v>192</v>
      </c>
      <c r="F189" s="148">
        <v>247</v>
      </c>
      <c r="G189" s="148">
        <v>314</v>
      </c>
      <c r="H189" s="148">
        <v>19</v>
      </c>
      <c r="I189" s="152">
        <v>248</v>
      </c>
      <c r="J189" s="153">
        <f t="shared" si="59"/>
        <v>18.900000000000002</v>
      </c>
      <c r="K189" s="154">
        <f t="shared" si="46"/>
        <v>13.487500000000001</v>
      </c>
      <c r="L189" s="154">
        <f t="shared" si="47"/>
        <v>0</v>
      </c>
      <c r="M189" s="154">
        <f t="shared" si="48"/>
        <v>14.5</v>
      </c>
      <c r="N189" s="155">
        <f t="shared" si="49"/>
        <v>11.6</v>
      </c>
      <c r="O189" s="25">
        <f t="shared" si="50"/>
        <v>58.487500000000004</v>
      </c>
      <c r="P189" s="154" t="str">
        <f t="shared" si="51"/>
        <v>D</v>
      </c>
      <c r="Q189" s="154" t="str">
        <f t="shared" si="52"/>
        <v>D</v>
      </c>
      <c r="R189" s="154" t="str">
        <f t="shared" si="56"/>
        <v>D</v>
      </c>
      <c r="S189" s="154" t="str">
        <f t="shared" si="57"/>
        <v>D</v>
      </c>
      <c r="T189" s="154" t="str">
        <f t="shared" si="58"/>
        <v>D</v>
      </c>
      <c r="U189" s="114" t="str">
        <f t="shared" si="55"/>
        <v>D</v>
      </c>
      <c r="V189" s="112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Q189" s="119"/>
      <c r="AR189" s="119"/>
      <c r="AS189" s="119"/>
    </row>
    <row r="190" spans="1:45" ht="15" customHeight="1">
      <c r="A190" s="103">
        <v>188</v>
      </c>
      <c r="B190" s="148" t="s">
        <v>220</v>
      </c>
      <c r="C190" s="171">
        <v>2007</v>
      </c>
      <c r="D190" s="150" t="s">
        <v>51</v>
      </c>
      <c r="E190" s="151">
        <v>190</v>
      </c>
      <c r="F190" s="148">
        <v>249</v>
      </c>
      <c r="G190" s="148">
        <v>310</v>
      </c>
      <c r="H190" s="148">
        <v>16</v>
      </c>
      <c r="I190" s="152">
        <v>257</v>
      </c>
      <c r="J190" s="153">
        <f t="shared" si="59"/>
        <v>13.5</v>
      </c>
      <c r="K190" s="154">
        <f t="shared" si="46"/>
        <v>17.637500000000003</v>
      </c>
      <c r="L190" s="154">
        <f t="shared" si="47"/>
        <v>0</v>
      </c>
      <c r="M190" s="154">
        <f t="shared" si="48"/>
        <v>0</v>
      </c>
      <c r="N190" s="155">
        <f t="shared" si="49"/>
        <v>24.65</v>
      </c>
      <c r="O190" s="25">
        <f t="shared" si="50"/>
        <v>55.787500000000001</v>
      </c>
      <c r="P190" s="154" t="str">
        <f t="shared" si="51"/>
        <v>D</v>
      </c>
      <c r="Q190" s="154" t="str">
        <f t="shared" si="52"/>
        <v>D</v>
      </c>
      <c r="R190" s="154" t="str">
        <f t="shared" si="56"/>
        <v>D</v>
      </c>
      <c r="S190" s="154" t="str">
        <f t="shared" si="57"/>
        <v>D</v>
      </c>
      <c r="T190" s="154" t="str">
        <f t="shared" si="58"/>
        <v>D</v>
      </c>
      <c r="U190" s="114" t="str">
        <f t="shared" si="55"/>
        <v>D</v>
      </c>
      <c r="V190" s="112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/>
      <c r="AR190" s="119"/>
      <c r="AS190" s="119"/>
    </row>
    <row r="191" spans="1:45" ht="15" customHeight="1">
      <c r="A191" s="103">
        <v>189</v>
      </c>
      <c r="B191" s="163" t="s">
        <v>221</v>
      </c>
      <c r="C191" s="171">
        <v>2008</v>
      </c>
      <c r="D191" s="161" t="s">
        <v>88</v>
      </c>
      <c r="E191" s="151">
        <v>187</v>
      </c>
      <c r="F191" s="148">
        <v>246</v>
      </c>
      <c r="G191" s="148">
        <v>320</v>
      </c>
      <c r="H191" s="148">
        <v>16.7</v>
      </c>
      <c r="I191" s="152">
        <v>255</v>
      </c>
      <c r="J191" s="153">
        <f t="shared" si="59"/>
        <v>5.4</v>
      </c>
      <c r="K191" s="154">
        <f t="shared" si="46"/>
        <v>11.412500000000001</v>
      </c>
      <c r="L191" s="154">
        <f t="shared" si="47"/>
        <v>14.5</v>
      </c>
      <c r="M191" s="154">
        <f t="shared" si="48"/>
        <v>1.1599999999999959</v>
      </c>
      <c r="N191" s="155">
        <f t="shared" si="49"/>
        <v>21.75</v>
      </c>
      <c r="O191" s="25">
        <f t="shared" si="50"/>
        <v>54.222499999999997</v>
      </c>
      <c r="P191" s="154" t="str">
        <f t="shared" si="51"/>
        <v>D</v>
      </c>
      <c r="Q191" s="154" t="str">
        <f t="shared" si="52"/>
        <v>D</v>
      </c>
      <c r="R191" s="154" t="str">
        <f t="shared" si="56"/>
        <v>D</v>
      </c>
      <c r="S191" s="154" t="str">
        <f t="shared" si="57"/>
        <v>D</v>
      </c>
      <c r="T191" s="154" t="str">
        <f t="shared" si="58"/>
        <v>D</v>
      </c>
      <c r="U191" s="114" t="str">
        <f t="shared" si="55"/>
        <v>D</v>
      </c>
      <c r="V191" s="112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/>
      <c r="AP191" s="119"/>
      <c r="AQ191" s="119"/>
      <c r="AR191" s="119"/>
      <c r="AS191" s="119"/>
    </row>
    <row r="192" spans="1:45" ht="15" customHeight="1">
      <c r="A192" s="103">
        <v>190</v>
      </c>
      <c r="B192" s="148" t="s">
        <v>222</v>
      </c>
      <c r="C192" s="160">
        <v>2009</v>
      </c>
      <c r="D192" s="150" t="s">
        <v>223</v>
      </c>
      <c r="E192" s="151">
        <v>182</v>
      </c>
      <c r="F192" s="148">
        <v>234</v>
      </c>
      <c r="G192" s="148">
        <v>304</v>
      </c>
      <c r="H192" s="148">
        <v>18.600000000000001</v>
      </c>
      <c r="I192" s="152">
        <v>257</v>
      </c>
      <c r="J192" s="153">
        <f t="shared" si="59"/>
        <v>0</v>
      </c>
      <c r="K192" s="154">
        <f t="shared" si="46"/>
        <v>0</v>
      </c>
      <c r="L192" s="154">
        <f t="shared" si="47"/>
        <v>0</v>
      </c>
      <c r="M192" s="154">
        <f t="shared" si="48"/>
        <v>12.180000000000009</v>
      </c>
      <c r="N192" s="155">
        <f t="shared" si="49"/>
        <v>24.65</v>
      </c>
      <c r="O192" s="25">
        <f t="shared" si="50"/>
        <v>36.830000000000005</v>
      </c>
      <c r="P192" s="154" t="str">
        <f t="shared" si="51"/>
        <v>D</v>
      </c>
      <c r="Q192" s="154" t="str">
        <f t="shared" si="52"/>
        <v>D</v>
      </c>
      <c r="R192" s="154" t="str">
        <f t="shared" si="56"/>
        <v>D</v>
      </c>
      <c r="S192" s="154" t="str">
        <f t="shared" si="57"/>
        <v>D</v>
      </c>
      <c r="T192" s="154" t="str">
        <f t="shared" si="58"/>
        <v>D</v>
      </c>
      <c r="U192" s="114" t="str">
        <f t="shared" si="55"/>
        <v>D</v>
      </c>
      <c r="V192" s="115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  <c r="AO192" s="119"/>
      <c r="AP192" s="119"/>
      <c r="AQ192" s="119"/>
      <c r="AR192" s="119"/>
      <c r="AS192" s="119"/>
    </row>
    <row r="193" spans="1:45" ht="15" customHeight="1">
      <c r="A193" s="103">
        <v>191</v>
      </c>
      <c r="B193" s="160" t="s">
        <v>224</v>
      </c>
      <c r="C193" s="160">
        <v>2009</v>
      </c>
      <c r="D193" s="161" t="s">
        <v>18</v>
      </c>
      <c r="E193" s="162">
        <v>172</v>
      </c>
      <c r="F193" s="160">
        <v>222</v>
      </c>
      <c r="G193" s="160">
        <v>296</v>
      </c>
      <c r="H193" s="160">
        <v>20.8</v>
      </c>
      <c r="I193" s="161">
        <v>248</v>
      </c>
      <c r="J193" s="153">
        <f t="shared" si="59"/>
        <v>0</v>
      </c>
      <c r="K193" s="154">
        <f t="shared" si="46"/>
        <v>0</v>
      </c>
      <c r="L193" s="154">
        <f t="shared" si="47"/>
        <v>0</v>
      </c>
      <c r="M193" s="154">
        <f t="shared" si="48"/>
        <v>24.940000000000005</v>
      </c>
      <c r="N193" s="155">
        <f t="shared" si="49"/>
        <v>11.6</v>
      </c>
      <c r="O193" s="25">
        <f t="shared" si="50"/>
        <v>36.540000000000006</v>
      </c>
      <c r="P193" s="154" t="str">
        <f t="shared" si="51"/>
        <v>D</v>
      </c>
      <c r="Q193" s="154" t="str">
        <f t="shared" si="52"/>
        <v>D</v>
      </c>
      <c r="R193" s="154" t="str">
        <f t="shared" si="56"/>
        <v>D</v>
      </c>
      <c r="S193" s="154" t="str">
        <f t="shared" si="57"/>
        <v>D</v>
      </c>
      <c r="T193" s="154" t="str">
        <f t="shared" si="58"/>
        <v>D</v>
      </c>
      <c r="U193" s="114" t="str">
        <f t="shared" si="55"/>
        <v>D</v>
      </c>
      <c r="V193" s="112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/>
      <c r="AP193" s="119"/>
      <c r="AQ193" s="119"/>
      <c r="AR193" s="119"/>
      <c r="AS193" s="119"/>
    </row>
    <row r="194" spans="1:45" ht="15" customHeight="1">
      <c r="A194" s="103">
        <v>192</v>
      </c>
      <c r="B194" s="148" t="s">
        <v>225</v>
      </c>
      <c r="C194" s="160">
        <v>2009</v>
      </c>
      <c r="D194" s="150" t="s">
        <v>18</v>
      </c>
      <c r="E194" s="151">
        <v>182</v>
      </c>
      <c r="F194" s="148">
        <v>236</v>
      </c>
      <c r="G194" s="148">
        <v>314</v>
      </c>
      <c r="H194" s="148">
        <v>17.5</v>
      </c>
      <c r="I194" s="152">
        <v>261</v>
      </c>
      <c r="J194" s="153">
        <f t="shared" si="59"/>
        <v>0</v>
      </c>
      <c r="K194" s="154">
        <f t="shared" si="46"/>
        <v>0</v>
      </c>
      <c r="L194" s="154">
        <f t="shared" si="47"/>
        <v>0</v>
      </c>
      <c r="M194" s="154">
        <f t="shared" si="48"/>
        <v>5.8</v>
      </c>
      <c r="N194" s="155">
        <f t="shared" si="49"/>
        <v>30.45</v>
      </c>
      <c r="O194" s="25">
        <f t="shared" si="50"/>
        <v>36.25</v>
      </c>
      <c r="P194" s="154" t="str">
        <f t="shared" si="51"/>
        <v>D</v>
      </c>
      <c r="Q194" s="154" t="str">
        <f t="shared" si="52"/>
        <v>D</v>
      </c>
      <c r="R194" s="154" t="str">
        <f t="shared" si="56"/>
        <v>D</v>
      </c>
      <c r="S194" s="154" t="str">
        <f t="shared" si="57"/>
        <v>D</v>
      </c>
      <c r="T194" s="154" t="str">
        <f t="shared" si="58"/>
        <v>D</v>
      </c>
      <c r="U194" s="114" t="str">
        <f t="shared" si="55"/>
        <v>D</v>
      </c>
      <c r="V194" s="112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Q194" s="119"/>
      <c r="AR194" s="119"/>
      <c r="AS194" s="119"/>
    </row>
    <row r="195" spans="1:45" ht="15" customHeight="1">
      <c r="A195" s="103">
        <v>193</v>
      </c>
      <c r="B195" s="163" t="s">
        <v>226</v>
      </c>
      <c r="C195" s="171">
        <v>2008</v>
      </c>
      <c r="D195" s="150" t="s">
        <v>51</v>
      </c>
      <c r="E195" s="151">
        <v>186</v>
      </c>
      <c r="F195" s="148">
        <v>243</v>
      </c>
      <c r="G195" s="148">
        <v>314</v>
      </c>
      <c r="H195" s="148">
        <v>18</v>
      </c>
      <c r="I195" s="152">
        <v>253</v>
      </c>
      <c r="J195" s="153">
        <v>2.7</v>
      </c>
      <c r="K195" s="154">
        <f t="shared" si="46"/>
        <v>5.1875</v>
      </c>
      <c r="L195" s="154">
        <f t="shared" si="47"/>
        <v>0</v>
      </c>
      <c r="M195" s="154">
        <f t="shared" si="48"/>
        <v>8.6999999999999993</v>
      </c>
      <c r="N195" s="155">
        <f t="shared" si="49"/>
        <v>18.849999999999998</v>
      </c>
      <c r="O195" s="25">
        <f t="shared" si="50"/>
        <v>35.4375</v>
      </c>
      <c r="P195" s="154" t="str">
        <f t="shared" si="51"/>
        <v>D</v>
      </c>
      <c r="Q195" s="154" t="str">
        <f t="shared" si="52"/>
        <v>D</v>
      </c>
      <c r="R195" s="154" t="str">
        <f t="shared" si="56"/>
        <v>D</v>
      </c>
      <c r="S195" s="154" t="str">
        <f t="shared" si="57"/>
        <v>D</v>
      </c>
      <c r="T195" s="154" t="str">
        <f t="shared" si="58"/>
        <v>D</v>
      </c>
      <c r="U195" s="114" t="str">
        <f t="shared" si="55"/>
        <v>D</v>
      </c>
      <c r="V195" s="112"/>
      <c r="W195" s="119"/>
    </row>
    <row r="196" spans="1:45" ht="15" customHeight="1">
      <c r="A196" s="103">
        <v>194</v>
      </c>
      <c r="B196" s="157" t="s">
        <v>227</v>
      </c>
      <c r="C196" s="171">
        <v>2009</v>
      </c>
      <c r="D196" s="150" t="s">
        <v>51</v>
      </c>
      <c r="E196" s="156">
        <v>189</v>
      </c>
      <c r="F196" s="157">
        <v>245</v>
      </c>
      <c r="G196" s="157">
        <v>316</v>
      </c>
      <c r="H196" s="167">
        <v>17.5</v>
      </c>
      <c r="I196" s="168">
        <v>243</v>
      </c>
      <c r="J196" s="153">
        <f t="shared" ref="J196:J202" si="60">MAX(0,(E196-185)*5.4)*0.5</f>
        <v>10.8</v>
      </c>
      <c r="K196" s="154">
        <f t="shared" si="46"/>
        <v>9.3375000000000004</v>
      </c>
      <c r="L196" s="154">
        <f t="shared" si="47"/>
        <v>2.9</v>
      </c>
      <c r="M196" s="154">
        <f t="shared" si="48"/>
        <v>5.8</v>
      </c>
      <c r="N196" s="155">
        <f t="shared" si="49"/>
        <v>4.3499999999999996</v>
      </c>
      <c r="O196" s="25">
        <f t="shared" si="50"/>
        <v>33.1875</v>
      </c>
      <c r="P196" s="154" t="str">
        <f t="shared" si="51"/>
        <v>D</v>
      </c>
      <c r="Q196" s="154" t="str">
        <f t="shared" si="52"/>
        <v>D</v>
      </c>
      <c r="R196" s="154" t="str">
        <f t="shared" si="56"/>
        <v>D</v>
      </c>
      <c r="S196" s="154" t="str">
        <f t="shared" si="57"/>
        <v>D</v>
      </c>
      <c r="T196" s="154" t="str">
        <f t="shared" si="58"/>
        <v>D</v>
      </c>
      <c r="U196" s="114" t="str">
        <f t="shared" si="55"/>
        <v>D</v>
      </c>
      <c r="V196" s="115"/>
      <c r="W196" s="119"/>
    </row>
    <row r="197" spans="1:45" ht="15" customHeight="1">
      <c r="A197" s="103">
        <v>195</v>
      </c>
      <c r="B197" s="160" t="s">
        <v>129</v>
      </c>
      <c r="C197" s="171">
        <v>2009</v>
      </c>
      <c r="D197" s="161" t="s">
        <v>18</v>
      </c>
      <c r="E197" s="162">
        <v>178</v>
      </c>
      <c r="F197" s="160">
        <v>232</v>
      </c>
      <c r="G197" s="160">
        <v>304</v>
      </c>
      <c r="H197" s="160">
        <v>18.3</v>
      </c>
      <c r="I197" s="161">
        <v>254</v>
      </c>
      <c r="J197" s="162">
        <f t="shared" si="60"/>
        <v>0</v>
      </c>
      <c r="K197" s="160">
        <f t="shared" ref="K197:K202" si="61">MAX(0,(F197-240.5)*4.15)*0.5</f>
        <v>0</v>
      </c>
      <c r="L197" s="160">
        <f t="shared" ref="L197:L202" si="62">MAX(0,(G197-315)*2.9)</f>
        <v>0</v>
      </c>
      <c r="M197" s="160">
        <f t="shared" ref="M197:M202" si="63">MAX(0,(H197-16.5)*5.8)</f>
        <v>10.440000000000003</v>
      </c>
      <c r="N197" s="164">
        <f t="shared" ref="N197:N202" si="64">MAX(0,(I197-240)*1.45)</f>
        <v>20.3</v>
      </c>
      <c r="O197" s="52">
        <f t="shared" ref="O197:O202" si="65">SUM(J197:N197)</f>
        <v>30.740000000000002</v>
      </c>
      <c r="P197" s="160" t="str">
        <f t="shared" ref="P197:P202" si="66">IF(J197&gt;=80/2,"A",IF(J197&gt;=60/2,"B",IF(J197&gt;=50/2,"C","D")))</f>
        <v>D</v>
      </c>
      <c r="Q197" s="160" t="str">
        <f t="shared" ref="Q197:Q202" si="67">IF(J197&gt;=80/2,"A",IF(J197&gt;=60/2,"B",IF(J197&gt;=50/2,"C","D")))</f>
        <v>D</v>
      </c>
      <c r="R197" s="160" t="str">
        <f t="shared" si="56"/>
        <v>D</v>
      </c>
      <c r="S197" s="160" t="str">
        <f t="shared" si="57"/>
        <v>D</v>
      </c>
      <c r="T197" s="160" t="str">
        <f t="shared" si="58"/>
        <v>D</v>
      </c>
      <c r="U197" s="165" t="str">
        <f t="shared" si="55"/>
        <v>D</v>
      </c>
      <c r="V197" s="115"/>
      <c r="W197" s="119"/>
    </row>
    <row r="198" spans="1:45" ht="15" customHeight="1">
      <c r="A198" s="103">
        <v>196</v>
      </c>
      <c r="B198" s="160" t="s">
        <v>228</v>
      </c>
      <c r="C198" s="171">
        <v>2006</v>
      </c>
      <c r="D198" s="161" t="s">
        <v>18</v>
      </c>
      <c r="E198" s="162">
        <v>188</v>
      </c>
      <c r="F198" s="160">
        <v>243</v>
      </c>
      <c r="G198" s="160">
        <v>314</v>
      </c>
      <c r="H198" s="160">
        <v>17.5</v>
      </c>
      <c r="I198" s="161">
        <v>247</v>
      </c>
      <c r="J198" s="153">
        <f t="shared" si="60"/>
        <v>8.1000000000000014</v>
      </c>
      <c r="K198" s="154">
        <f t="shared" si="61"/>
        <v>5.1875</v>
      </c>
      <c r="L198" s="154">
        <f t="shared" si="62"/>
        <v>0</v>
      </c>
      <c r="M198" s="154">
        <f t="shared" si="63"/>
        <v>5.8</v>
      </c>
      <c r="N198" s="155">
        <f t="shared" si="64"/>
        <v>10.15</v>
      </c>
      <c r="O198" s="25">
        <f t="shared" si="65"/>
        <v>29.237500000000004</v>
      </c>
      <c r="P198" s="154" t="str">
        <f t="shared" si="66"/>
        <v>D</v>
      </c>
      <c r="Q198" s="154" t="str">
        <f t="shared" si="67"/>
        <v>D</v>
      </c>
      <c r="R198" s="154" t="str">
        <f t="shared" si="56"/>
        <v>D</v>
      </c>
      <c r="S198" s="154" t="str">
        <f t="shared" si="57"/>
        <v>D</v>
      </c>
      <c r="T198" s="154" t="str">
        <f t="shared" si="58"/>
        <v>D</v>
      </c>
      <c r="U198" s="114" t="str">
        <f t="shared" si="55"/>
        <v>D</v>
      </c>
      <c r="V198" s="112"/>
      <c r="W198" s="119"/>
    </row>
    <row r="199" spans="1:45" ht="15" customHeight="1">
      <c r="A199" s="103">
        <v>197</v>
      </c>
      <c r="B199" s="163" t="s">
        <v>229</v>
      </c>
      <c r="C199" s="171">
        <v>2008</v>
      </c>
      <c r="D199" s="150" t="s">
        <v>51</v>
      </c>
      <c r="E199" s="151">
        <v>185</v>
      </c>
      <c r="F199" s="148">
        <v>241</v>
      </c>
      <c r="G199" s="148">
        <v>318</v>
      </c>
      <c r="H199" s="148">
        <v>17.8</v>
      </c>
      <c r="I199" s="152">
        <v>248</v>
      </c>
      <c r="J199" s="153">
        <f t="shared" si="60"/>
        <v>0</v>
      </c>
      <c r="K199" s="154">
        <f t="shared" si="61"/>
        <v>1.0375000000000001</v>
      </c>
      <c r="L199" s="154">
        <f t="shared" si="62"/>
        <v>8.6999999999999993</v>
      </c>
      <c r="M199" s="154">
        <f t="shared" si="63"/>
        <v>7.5400000000000036</v>
      </c>
      <c r="N199" s="155">
        <f t="shared" si="64"/>
        <v>11.6</v>
      </c>
      <c r="O199" s="25">
        <f t="shared" si="65"/>
        <v>28.877500000000005</v>
      </c>
      <c r="P199" s="154" t="str">
        <f t="shared" si="66"/>
        <v>D</v>
      </c>
      <c r="Q199" s="154" t="str">
        <f t="shared" si="67"/>
        <v>D</v>
      </c>
      <c r="R199" s="154" t="str">
        <f t="shared" si="56"/>
        <v>D</v>
      </c>
      <c r="S199" s="154" t="str">
        <f t="shared" si="57"/>
        <v>D</v>
      </c>
      <c r="T199" s="154" t="str">
        <f t="shared" si="58"/>
        <v>D</v>
      </c>
      <c r="U199" s="114" t="str">
        <f t="shared" si="55"/>
        <v>D</v>
      </c>
      <c r="V199" s="112"/>
      <c r="W199" s="119"/>
    </row>
    <row r="200" spans="1:45" ht="15" customHeight="1">
      <c r="A200" s="103">
        <v>198</v>
      </c>
      <c r="B200" s="163" t="s">
        <v>230</v>
      </c>
      <c r="C200" s="171">
        <v>2009</v>
      </c>
      <c r="D200" s="161" t="s">
        <v>44</v>
      </c>
      <c r="E200" s="151">
        <v>185</v>
      </c>
      <c r="F200" s="148">
        <v>242</v>
      </c>
      <c r="G200" s="148">
        <v>310</v>
      </c>
      <c r="H200" s="148">
        <v>17.100000000000001</v>
      </c>
      <c r="I200" s="152">
        <v>255</v>
      </c>
      <c r="J200" s="153">
        <f t="shared" si="60"/>
        <v>0</v>
      </c>
      <c r="K200" s="154">
        <f t="shared" si="61"/>
        <v>3.1125000000000003</v>
      </c>
      <c r="L200" s="154">
        <f t="shared" si="62"/>
        <v>0</v>
      </c>
      <c r="M200" s="154">
        <f t="shared" si="63"/>
        <v>3.480000000000008</v>
      </c>
      <c r="N200" s="155">
        <f t="shared" si="64"/>
        <v>21.75</v>
      </c>
      <c r="O200" s="25">
        <f t="shared" si="65"/>
        <v>28.342500000000008</v>
      </c>
      <c r="P200" s="154" t="str">
        <f t="shared" si="66"/>
        <v>D</v>
      </c>
      <c r="Q200" s="154" t="str">
        <f t="shared" si="67"/>
        <v>D</v>
      </c>
      <c r="R200" s="154" t="str">
        <f t="shared" si="56"/>
        <v>D</v>
      </c>
      <c r="S200" s="154" t="str">
        <f t="shared" si="57"/>
        <v>D</v>
      </c>
      <c r="T200" s="154" t="str">
        <f t="shared" si="58"/>
        <v>D</v>
      </c>
      <c r="U200" s="114" t="str">
        <f t="shared" si="55"/>
        <v>D</v>
      </c>
      <c r="V200" s="115"/>
      <c r="W200" s="119"/>
    </row>
    <row r="201" spans="1:45" ht="15" customHeight="1">
      <c r="A201" s="103">
        <v>199</v>
      </c>
      <c r="B201" s="148" t="s">
        <v>231</v>
      </c>
      <c r="C201" s="171">
        <v>2008</v>
      </c>
      <c r="D201" s="150" t="s">
        <v>51</v>
      </c>
      <c r="E201" s="151">
        <v>175</v>
      </c>
      <c r="F201" s="148">
        <v>231</v>
      </c>
      <c r="G201" s="148">
        <v>310</v>
      </c>
      <c r="H201" s="148">
        <v>19</v>
      </c>
      <c r="I201" s="152">
        <v>247</v>
      </c>
      <c r="J201" s="153">
        <f t="shared" si="60"/>
        <v>0</v>
      </c>
      <c r="K201" s="154">
        <f t="shared" si="61"/>
        <v>0</v>
      </c>
      <c r="L201" s="154">
        <f t="shared" si="62"/>
        <v>0</v>
      </c>
      <c r="M201" s="154">
        <f t="shared" si="63"/>
        <v>14.5</v>
      </c>
      <c r="N201" s="155">
        <f t="shared" si="64"/>
        <v>10.15</v>
      </c>
      <c r="O201" s="25">
        <f t="shared" si="65"/>
        <v>24.65</v>
      </c>
      <c r="P201" s="154" t="str">
        <f t="shared" si="66"/>
        <v>D</v>
      </c>
      <c r="Q201" s="154" t="str">
        <f t="shared" si="67"/>
        <v>D</v>
      </c>
      <c r="R201" s="154" t="str">
        <f t="shared" si="56"/>
        <v>D</v>
      </c>
      <c r="S201" s="154" t="str">
        <f t="shared" si="57"/>
        <v>D</v>
      </c>
      <c r="T201" s="154" t="str">
        <f t="shared" si="58"/>
        <v>D</v>
      </c>
      <c r="U201" s="114" t="str">
        <f t="shared" si="55"/>
        <v>D</v>
      </c>
      <c r="V201" s="115"/>
      <c r="W201" s="119"/>
    </row>
    <row r="202" spans="1:45" ht="15" customHeight="1">
      <c r="A202" s="103">
        <v>200</v>
      </c>
      <c r="B202" s="160" t="s">
        <v>232</v>
      </c>
      <c r="C202" s="171">
        <v>2009</v>
      </c>
      <c r="D202" s="161" t="s">
        <v>18</v>
      </c>
      <c r="E202" s="162">
        <v>174</v>
      </c>
      <c r="F202" s="160">
        <v>227</v>
      </c>
      <c r="G202" s="160">
        <v>292</v>
      </c>
      <c r="H202" s="160">
        <v>17.899999999999999</v>
      </c>
      <c r="I202" s="161">
        <v>231</v>
      </c>
      <c r="J202" s="162">
        <f t="shared" si="60"/>
        <v>0</v>
      </c>
      <c r="K202" s="160">
        <f t="shared" si="61"/>
        <v>0</v>
      </c>
      <c r="L202" s="160">
        <f t="shared" si="62"/>
        <v>0</v>
      </c>
      <c r="M202" s="160">
        <f t="shared" si="63"/>
        <v>8.1199999999999921</v>
      </c>
      <c r="N202" s="164">
        <f t="shared" si="64"/>
        <v>0</v>
      </c>
      <c r="O202" s="52">
        <f t="shared" si="65"/>
        <v>8.1199999999999921</v>
      </c>
      <c r="P202" s="160" t="str">
        <f t="shared" si="66"/>
        <v>D</v>
      </c>
      <c r="Q202" s="160" t="str">
        <f t="shared" si="67"/>
        <v>D</v>
      </c>
      <c r="R202" s="160" t="str">
        <f t="shared" si="56"/>
        <v>D</v>
      </c>
      <c r="S202" s="160" t="str">
        <f t="shared" si="57"/>
        <v>D</v>
      </c>
      <c r="T202" s="160" t="str">
        <f t="shared" si="58"/>
        <v>D</v>
      </c>
      <c r="U202" s="165" t="str">
        <f t="shared" si="55"/>
        <v>D</v>
      </c>
      <c r="V202" s="112"/>
      <c r="W202" s="175"/>
    </row>
    <row r="203" spans="1:45" ht="15" customHeight="1">
      <c r="A203" s="103">
        <v>201</v>
      </c>
      <c r="B203" s="176"/>
      <c r="C203" s="176"/>
      <c r="D203" s="176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6"/>
      <c r="Q203" s="176"/>
      <c r="R203" s="176"/>
      <c r="S203" s="176"/>
      <c r="T203" s="176"/>
      <c r="U203" s="176"/>
      <c r="V203" s="115"/>
      <c r="W203" s="79"/>
    </row>
    <row r="204" spans="1:45" ht="15" customHeight="1">
      <c r="A204" s="103">
        <v>202</v>
      </c>
      <c r="B204" s="176"/>
      <c r="C204" s="176"/>
      <c r="D204" s="176"/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6"/>
      <c r="Q204" s="176"/>
      <c r="R204" s="176"/>
      <c r="S204" s="176"/>
      <c r="T204" s="176"/>
      <c r="U204" s="176"/>
      <c r="W204" s="79"/>
    </row>
    <row r="205" spans="1:45" ht="15" customHeight="1">
      <c r="A205" s="103">
        <v>203</v>
      </c>
      <c r="B205" s="176"/>
      <c r="C205" s="176"/>
      <c r="D205" s="176"/>
      <c r="E205" s="177"/>
      <c r="F205" s="177"/>
      <c r="G205" s="177"/>
      <c r="H205" s="177"/>
      <c r="I205" s="177"/>
      <c r="J205" s="177"/>
      <c r="K205" s="177"/>
      <c r="L205" s="177"/>
      <c r="M205" s="177"/>
      <c r="N205" s="177"/>
      <c r="O205" s="177"/>
      <c r="P205" s="176"/>
      <c r="Q205" s="176"/>
      <c r="R205" s="176"/>
      <c r="S205" s="176"/>
      <c r="T205" s="176"/>
      <c r="U205" s="176"/>
      <c r="V205" s="27"/>
      <c r="W205" s="79"/>
    </row>
    <row r="206" spans="1:45" ht="15" customHeight="1">
      <c r="A206" s="103">
        <v>204</v>
      </c>
      <c r="B206" s="176"/>
      <c r="C206" s="176"/>
      <c r="D206" s="176"/>
      <c r="E206" s="177"/>
      <c r="F206" s="177"/>
      <c r="G206" s="177"/>
      <c r="H206" s="177"/>
      <c r="I206" s="177"/>
      <c r="J206" s="177"/>
      <c r="K206" s="177"/>
      <c r="L206" s="177"/>
      <c r="M206" s="177"/>
      <c r="N206" s="177"/>
      <c r="O206" s="177"/>
      <c r="P206" s="176"/>
      <c r="Q206" s="176"/>
      <c r="R206" s="176"/>
      <c r="S206" s="176"/>
      <c r="T206" s="176"/>
      <c r="U206" s="176"/>
      <c r="V206" s="27"/>
      <c r="W206" s="79"/>
    </row>
    <row r="207" spans="1:45" ht="15" customHeight="1">
      <c r="A207" s="103">
        <v>205</v>
      </c>
      <c r="B207" s="176"/>
      <c r="C207" s="176"/>
      <c r="D207" s="176"/>
      <c r="E207" s="177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6"/>
      <c r="Q207" s="176"/>
      <c r="R207" s="176"/>
      <c r="S207" s="176"/>
      <c r="T207" s="176"/>
      <c r="U207" s="176"/>
      <c r="V207" s="27"/>
      <c r="W207" s="79"/>
    </row>
    <row r="208" spans="1:45" ht="15" customHeight="1">
      <c r="A208" s="103">
        <v>206</v>
      </c>
      <c r="B208" s="176"/>
      <c r="C208" s="176"/>
      <c r="D208" s="176"/>
      <c r="E208" s="177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6"/>
      <c r="Q208" s="176"/>
      <c r="R208" s="176"/>
      <c r="S208" s="176"/>
      <c r="T208" s="176"/>
      <c r="U208" s="176"/>
      <c r="W208" s="79"/>
    </row>
    <row r="209" spans="1:23" ht="15" customHeight="1">
      <c r="A209" s="103">
        <v>207</v>
      </c>
      <c r="B209" s="176"/>
      <c r="C209" s="176"/>
      <c r="D209" s="176"/>
      <c r="E209" s="177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6"/>
      <c r="Q209" s="176"/>
      <c r="R209" s="176"/>
      <c r="S209" s="176"/>
      <c r="T209" s="176"/>
      <c r="U209" s="176"/>
      <c r="V209" s="27"/>
      <c r="W209" s="79"/>
    </row>
    <row r="210" spans="1:23" ht="15" customHeight="1">
      <c r="A210" s="103">
        <v>208</v>
      </c>
      <c r="B210" s="176"/>
      <c r="C210" s="176"/>
      <c r="D210" s="176"/>
      <c r="E210" s="177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6"/>
      <c r="Q210" s="176"/>
      <c r="R210" s="176"/>
      <c r="S210" s="176"/>
      <c r="T210" s="176"/>
      <c r="U210" s="176"/>
      <c r="W210" s="79"/>
    </row>
    <row r="211" spans="1:23" ht="15" customHeight="1">
      <c r="A211" s="103">
        <v>209</v>
      </c>
      <c r="B211" s="176"/>
      <c r="C211" s="176"/>
      <c r="D211" s="176"/>
      <c r="E211" s="177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6"/>
      <c r="Q211" s="176"/>
      <c r="R211" s="176"/>
      <c r="S211" s="176"/>
      <c r="T211" s="176"/>
      <c r="U211" s="176"/>
      <c r="V211" s="27"/>
      <c r="W211" s="178"/>
    </row>
    <row r="212" spans="1:23" ht="15" customHeight="1">
      <c r="A212" s="103">
        <v>210</v>
      </c>
      <c r="B212" s="176"/>
      <c r="C212" s="176"/>
      <c r="D212" s="176"/>
      <c r="E212" s="177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6"/>
      <c r="Q212" s="176"/>
      <c r="R212" s="176"/>
      <c r="S212" s="176"/>
      <c r="T212" s="176"/>
      <c r="U212" s="176"/>
      <c r="V212" s="27"/>
      <c r="W212" s="178"/>
    </row>
    <row r="213" spans="1:23" ht="15" customHeight="1">
      <c r="A213" s="103">
        <v>211</v>
      </c>
      <c r="B213" s="176"/>
      <c r="C213" s="176"/>
      <c r="D213" s="176"/>
      <c r="E213" s="177"/>
      <c r="F213" s="177"/>
      <c r="G213" s="177"/>
      <c r="H213" s="177"/>
      <c r="I213" s="177"/>
      <c r="J213" s="177"/>
      <c r="K213" s="177"/>
      <c r="L213" s="177"/>
      <c r="M213" s="177"/>
      <c r="N213" s="177"/>
      <c r="O213" s="177"/>
      <c r="P213" s="176"/>
      <c r="Q213" s="176"/>
      <c r="R213" s="176"/>
      <c r="S213" s="176"/>
      <c r="T213" s="176"/>
      <c r="U213" s="176"/>
      <c r="V213" s="27"/>
      <c r="W213" s="178"/>
    </row>
    <row r="214" spans="1:23" ht="15" customHeight="1">
      <c r="A214" s="103">
        <v>212</v>
      </c>
      <c r="B214" s="176"/>
      <c r="C214" s="176"/>
      <c r="D214" s="176"/>
      <c r="E214" s="177"/>
      <c r="F214" s="177"/>
      <c r="G214" s="177"/>
      <c r="H214" s="177"/>
      <c r="I214" s="177"/>
      <c r="J214" s="177"/>
      <c r="K214" s="177"/>
      <c r="L214" s="177"/>
      <c r="M214" s="177"/>
      <c r="N214" s="177"/>
      <c r="O214" s="177"/>
      <c r="P214" s="176"/>
      <c r="Q214" s="176"/>
      <c r="R214" s="176"/>
      <c r="S214" s="176"/>
      <c r="T214" s="176"/>
      <c r="U214" s="176"/>
      <c r="V214" s="27"/>
      <c r="W214" s="178"/>
    </row>
    <row r="215" spans="1:23" ht="15" customHeight="1">
      <c r="A215" s="103">
        <v>213</v>
      </c>
      <c r="B215" s="176"/>
      <c r="C215" s="176"/>
      <c r="D215" s="176"/>
      <c r="E215" s="177"/>
      <c r="F215" s="177"/>
      <c r="G215" s="177"/>
      <c r="H215" s="177"/>
      <c r="I215" s="177"/>
      <c r="J215" s="177"/>
      <c r="K215" s="177"/>
      <c r="L215" s="177"/>
      <c r="M215" s="177"/>
      <c r="N215" s="177"/>
      <c r="O215" s="177"/>
      <c r="P215" s="176"/>
      <c r="Q215" s="176"/>
      <c r="R215" s="176"/>
      <c r="S215" s="176"/>
      <c r="T215" s="176"/>
      <c r="U215" s="176"/>
      <c r="V215" s="27"/>
      <c r="W215" s="178"/>
    </row>
    <row r="216" spans="1:23" ht="15" customHeight="1">
      <c r="A216" s="103">
        <v>214</v>
      </c>
      <c r="B216" s="176"/>
      <c r="C216" s="176"/>
      <c r="D216" s="176"/>
      <c r="E216" s="177"/>
      <c r="F216" s="177"/>
      <c r="G216" s="177"/>
      <c r="H216" s="177"/>
      <c r="I216" s="177"/>
      <c r="J216" s="177"/>
      <c r="K216" s="177"/>
      <c r="L216" s="177"/>
      <c r="M216" s="177"/>
      <c r="N216" s="177"/>
      <c r="O216" s="177"/>
      <c r="P216" s="176"/>
      <c r="Q216" s="176"/>
      <c r="R216" s="176"/>
      <c r="S216" s="176"/>
      <c r="T216" s="176"/>
      <c r="U216" s="176"/>
      <c r="V216" s="27"/>
      <c r="W216" s="178"/>
    </row>
    <row r="217" spans="1:23" ht="15" customHeight="1">
      <c r="A217" s="103">
        <v>215</v>
      </c>
      <c r="B217" s="176"/>
      <c r="C217" s="176"/>
      <c r="D217" s="176"/>
      <c r="E217" s="177"/>
      <c r="F217" s="177"/>
      <c r="G217" s="177"/>
      <c r="H217" s="177"/>
      <c r="I217" s="177"/>
      <c r="J217" s="177"/>
      <c r="K217" s="177"/>
      <c r="L217" s="177"/>
      <c r="M217" s="177"/>
      <c r="N217" s="177"/>
      <c r="O217" s="177"/>
      <c r="P217" s="176"/>
      <c r="Q217" s="176"/>
      <c r="R217" s="176"/>
      <c r="S217" s="176"/>
      <c r="T217" s="176"/>
      <c r="U217" s="176"/>
      <c r="W217" s="178"/>
    </row>
    <row r="218" spans="1:23" ht="15" customHeight="1">
      <c r="A218" s="103">
        <v>216</v>
      </c>
      <c r="B218" s="176"/>
      <c r="C218" s="176"/>
      <c r="D218" s="176"/>
      <c r="E218" s="177"/>
      <c r="F218" s="177"/>
      <c r="G218" s="177"/>
      <c r="H218" s="177"/>
      <c r="I218" s="177"/>
      <c r="J218" s="177"/>
      <c r="K218" s="177"/>
      <c r="L218" s="177"/>
      <c r="M218" s="177"/>
      <c r="N218" s="177"/>
      <c r="O218" s="177"/>
      <c r="P218" s="176"/>
      <c r="Q218" s="176"/>
      <c r="R218" s="176"/>
      <c r="S218" s="176"/>
      <c r="T218" s="176"/>
      <c r="U218" s="176"/>
      <c r="W218" s="178"/>
    </row>
    <row r="219" spans="1:23" ht="15" customHeight="1">
      <c r="A219" s="103">
        <v>217</v>
      </c>
      <c r="B219" s="176"/>
      <c r="C219" s="176"/>
      <c r="D219" s="176"/>
      <c r="E219" s="177"/>
      <c r="F219" s="177"/>
      <c r="G219" s="177"/>
      <c r="H219" s="177"/>
      <c r="I219" s="177"/>
      <c r="J219" s="177"/>
      <c r="K219" s="177"/>
      <c r="L219" s="177"/>
      <c r="M219" s="177"/>
      <c r="N219" s="177"/>
      <c r="O219" s="177"/>
      <c r="P219" s="176"/>
      <c r="Q219" s="176"/>
      <c r="R219" s="176"/>
      <c r="S219" s="176"/>
      <c r="T219" s="176"/>
      <c r="U219" s="176"/>
      <c r="V219" s="27"/>
      <c r="W219" s="119"/>
    </row>
    <row r="220" spans="1:23" ht="15" customHeight="1">
      <c r="A220" s="103">
        <v>218</v>
      </c>
      <c r="B220" s="176"/>
      <c r="C220" s="176"/>
      <c r="D220" s="176"/>
      <c r="E220" s="177"/>
      <c r="F220" s="177"/>
      <c r="G220" s="177"/>
      <c r="H220" s="177"/>
      <c r="I220" s="177"/>
      <c r="J220" s="177"/>
      <c r="K220" s="177"/>
      <c r="L220" s="177"/>
      <c r="M220" s="177"/>
      <c r="N220" s="177"/>
      <c r="O220" s="177"/>
      <c r="P220" s="176"/>
      <c r="Q220" s="176"/>
      <c r="R220" s="176"/>
      <c r="S220" s="176"/>
      <c r="T220" s="176"/>
      <c r="U220" s="176"/>
      <c r="V220" s="27"/>
      <c r="W220" s="175"/>
    </row>
    <row r="221" spans="1:23" ht="15" customHeight="1">
      <c r="A221" s="103">
        <v>219</v>
      </c>
      <c r="B221" s="176"/>
      <c r="C221" s="176"/>
      <c r="D221" s="176"/>
      <c r="E221" s="177"/>
      <c r="F221" s="177"/>
      <c r="G221" s="177"/>
      <c r="H221" s="177"/>
      <c r="I221" s="177"/>
      <c r="J221" s="177"/>
      <c r="K221" s="177"/>
      <c r="L221" s="177"/>
      <c r="M221" s="177"/>
      <c r="N221" s="177"/>
      <c r="O221" s="177"/>
      <c r="P221" s="176"/>
      <c r="Q221" s="176"/>
      <c r="R221" s="176"/>
      <c r="S221" s="176"/>
      <c r="T221" s="176"/>
      <c r="U221" s="176"/>
      <c r="W221" s="79"/>
    </row>
    <row r="222" spans="1:23" ht="15" customHeight="1">
      <c r="A222" s="103">
        <v>220</v>
      </c>
      <c r="B222" s="176"/>
      <c r="C222" s="176"/>
      <c r="D222" s="176"/>
      <c r="E222" s="177"/>
      <c r="F222" s="177"/>
      <c r="G222" s="177"/>
      <c r="H222" s="177"/>
      <c r="I222" s="177"/>
      <c r="J222" s="177"/>
      <c r="K222" s="177"/>
      <c r="L222" s="177"/>
      <c r="M222" s="177"/>
      <c r="N222" s="177"/>
      <c r="O222" s="177"/>
      <c r="P222" s="176"/>
      <c r="Q222" s="176"/>
      <c r="R222" s="176"/>
      <c r="S222" s="176"/>
      <c r="T222" s="176"/>
      <c r="U222" s="176"/>
      <c r="W222" s="79"/>
    </row>
    <row r="223" spans="1:23" ht="15" customHeight="1">
      <c r="A223" s="103">
        <v>221</v>
      </c>
      <c r="B223" s="176"/>
      <c r="C223" s="176"/>
      <c r="D223" s="176"/>
      <c r="E223" s="177"/>
      <c r="F223" s="177"/>
      <c r="G223" s="177"/>
      <c r="H223" s="177"/>
      <c r="I223" s="177"/>
      <c r="J223" s="177"/>
      <c r="K223" s="177"/>
      <c r="L223" s="177"/>
      <c r="M223" s="177"/>
      <c r="N223" s="177"/>
      <c r="O223" s="177"/>
      <c r="P223" s="176"/>
      <c r="Q223" s="176"/>
      <c r="R223" s="176"/>
      <c r="S223" s="176"/>
      <c r="T223" s="176"/>
      <c r="U223" s="176"/>
      <c r="W223" s="79"/>
    </row>
    <row r="224" spans="1:23" ht="15" customHeight="1">
      <c r="A224" s="103">
        <v>222</v>
      </c>
      <c r="B224" s="176"/>
      <c r="C224" s="176"/>
      <c r="D224" s="176"/>
      <c r="E224" s="177"/>
      <c r="F224" s="177"/>
      <c r="G224" s="177"/>
      <c r="H224" s="177"/>
      <c r="I224" s="177"/>
      <c r="J224" s="177"/>
      <c r="K224" s="177"/>
      <c r="L224" s="177"/>
      <c r="M224" s="177"/>
      <c r="N224" s="177"/>
      <c r="O224" s="177"/>
      <c r="P224" s="176"/>
      <c r="Q224" s="176"/>
      <c r="R224" s="176"/>
      <c r="S224" s="176"/>
      <c r="T224" s="176"/>
      <c r="U224" s="176"/>
      <c r="W224" s="79"/>
    </row>
    <row r="225" spans="1:23" ht="15" customHeight="1">
      <c r="A225" s="103">
        <v>223</v>
      </c>
      <c r="B225" s="176"/>
      <c r="C225" s="176"/>
      <c r="D225" s="176"/>
      <c r="E225" s="177"/>
      <c r="F225" s="177"/>
      <c r="G225" s="177"/>
      <c r="H225" s="177"/>
      <c r="I225" s="177"/>
      <c r="J225" s="177"/>
      <c r="K225" s="177"/>
      <c r="L225" s="177"/>
      <c r="M225" s="177"/>
      <c r="N225" s="177"/>
      <c r="O225" s="177"/>
      <c r="P225" s="176"/>
      <c r="Q225" s="176"/>
      <c r="R225" s="176"/>
      <c r="S225" s="176"/>
      <c r="T225" s="176"/>
      <c r="U225" s="176"/>
      <c r="V225" s="27"/>
      <c r="W225" s="79"/>
    </row>
    <row r="226" spans="1:23" ht="15" customHeight="1">
      <c r="A226" s="103">
        <v>224</v>
      </c>
      <c r="B226" s="176"/>
      <c r="C226" s="176"/>
      <c r="D226" s="176"/>
      <c r="E226" s="177"/>
      <c r="F226" s="177"/>
      <c r="G226" s="177"/>
      <c r="H226" s="177"/>
      <c r="I226" s="177"/>
      <c r="J226" s="177"/>
      <c r="K226" s="177"/>
      <c r="L226" s="177"/>
      <c r="M226" s="177"/>
      <c r="N226" s="177"/>
      <c r="O226" s="177"/>
      <c r="P226" s="176"/>
      <c r="Q226" s="176"/>
      <c r="R226" s="176"/>
      <c r="S226" s="176"/>
      <c r="T226" s="176"/>
      <c r="U226" s="176"/>
      <c r="V226" s="27"/>
      <c r="W226" s="119"/>
    </row>
    <row r="227" spans="1:23" ht="15" customHeight="1">
      <c r="A227" s="103">
        <v>225</v>
      </c>
      <c r="B227" s="176"/>
      <c r="C227" s="176"/>
      <c r="D227" s="176"/>
      <c r="E227" s="177"/>
      <c r="F227" s="177"/>
      <c r="G227" s="177"/>
      <c r="H227" s="177"/>
      <c r="I227" s="177"/>
      <c r="J227" s="177"/>
      <c r="K227" s="177"/>
      <c r="L227" s="177"/>
      <c r="M227" s="177"/>
      <c r="N227" s="177"/>
      <c r="O227" s="177"/>
      <c r="P227" s="176"/>
      <c r="Q227" s="176"/>
      <c r="R227" s="176"/>
      <c r="S227" s="176"/>
      <c r="T227" s="176"/>
      <c r="U227" s="176"/>
      <c r="W227" s="175"/>
    </row>
    <row r="228" spans="1:23">
      <c r="A228" s="103">
        <v>226</v>
      </c>
      <c r="B228" s="176"/>
      <c r="C228" s="176"/>
      <c r="D228" s="176"/>
      <c r="E228" s="177"/>
      <c r="F228" s="177"/>
      <c r="G228" s="177"/>
      <c r="H228" s="177"/>
      <c r="I228" s="177"/>
      <c r="J228" s="177"/>
      <c r="K228" s="177"/>
      <c r="L228" s="177"/>
      <c r="M228" s="177"/>
      <c r="N228" s="177"/>
      <c r="O228" s="177"/>
      <c r="P228" s="176"/>
      <c r="Q228" s="176"/>
      <c r="R228" s="176"/>
      <c r="S228" s="176"/>
      <c r="T228" s="176"/>
      <c r="U228" s="176"/>
      <c r="W228" s="79"/>
    </row>
    <row r="229" spans="1:23">
      <c r="A229" s="103">
        <v>227</v>
      </c>
      <c r="B229" s="176"/>
      <c r="C229" s="176"/>
      <c r="D229" s="176"/>
      <c r="E229" s="177"/>
      <c r="F229" s="177"/>
      <c r="G229" s="177"/>
      <c r="H229" s="177"/>
      <c r="I229" s="177"/>
      <c r="J229" s="177"/>
      <c r="K229" s="177"/>
      <c r="L229" s="177"/>
      <c r="M229" s="177"/>
      <c r="N229" s="177"/>
      <c r="O229" s="177"/>
      <c r="P229" s="176"/>
      <c r="Q229" s="176"/>
      <c r="R229" s="176"/>
      <c r="S229" s="176"/>
      <c r="T229" s="176"/>
      <c r="U229" s="176"/>
      <c r="V229" s="27"/>
      <c r="W229" s="79"/>
    </row>
    <row r="230" spans="1:23">
      <c r="A230" s="103">
        <v>228</v>
      </c>
      <c r="B230" s="176"/>
      <c r="C230" s="176"/>
      <c r="D230" s="176"/>
      <c r="E230" s="177"/>
      <c r="F230" s="177"/>
      <c r="G230" s="177"/>
      <c r="H230" s="177"/>
      <c r="I230" s="177"/>
      <c r="J230" s="177"/>
      <c r="K230" s="177"/>
      <c r="L230" s="177"/>
      <c r="M230" s="177"/>
      <c r="N230" s="177"/>
      <c r="O230" s="177"/>
      <c r="P230" s="176"/>
      <c r="Q230" s="176"/>
      <c r="R230" s="176"/>
      <c r="S230" s="176"/>
      <c r="T230" s="176"/>
      <c r="U230" s="176"/>
      <c r="V230" s="27"/>
      <c r="W230" s="79"/>
    </row>
    <row r="231" spans="1:23">
      <c r="A231" s="103">
        <v>229</v>
      </c>
      <c r="B231" s="176"/>
      <c r="C231" s="176"/>
      <c r="D231" s="176"/>
      <c r="E231" s="177"/>
      <c r="F231" s="177"/>
      <c r="G231" s="177"/>
      <c r="H231" s="177"/>
      <c r="I231" s="177"/>
      <c r="J231" s="177"/>
      <c r="K231" s="177"/>
      <c r="L231" s="177"/>
      <c r="M231" s="177"/>
      <c r="N231" s="177"/>
      <c r="O231" s="177"/>
      <c r="P231" s="176"/>
      <c r="Q231" s="176"/>
      <c r="R231" s="176"/>
      <c r="S231" s="176"/>
      <c r="T231" s="176"/>
      <c r="U231" s="176"/>
      <c r="W231" s="79"/>
    </row>
    <row r="232" spans="1:23">
      <c r="A232" s="103">
        <v>230</v>
      </c>
      <c r="B232" s="176"/>
      <c r="C232" s="176"/>
      <c r="D232" s="176"/>
      <c r="E232" s="177"/>
      <c r="F232" s="177"/>
      <c r="G232" s="177"/>
      <c r="H232" s="177"/>
      <c r="I232" s="177"/>
      <c r="J232" s="177"/>
      <c r="K232" s="177"/>
      <c r="L232" s="177"/>
      <c r="M232" s="177"/>
      <c r="N232" s="177"/>
      <c r="O232" s="177"/>
      <c r="P232" s="176"/>
      <c r="Q232" s="176"/>
      <c r="R232" s="176"/>
      <c r="S232" s="176"/>
      <c r="T232" s="176"/>
      <c r="U232" s="176"/>
      <c r="W232" s="79"/>
    </row>
    <row r="233" spans="1:23">
      <c r="A233" s="103">
        <v>231</v>
      </c>
      <c r="V233" s="27"/>
      <c r="W233" s="79"/>
    </row>
    <row r="234" spans="1:23">
      <c r="A234" s="103">
        <v>232</v>
      </c>
      <c r="W234" s="79"/>
    </row>
    <row r="235" spans="1:23">
      <c r="A235" s="103">
        <v>233</v>
      </c>
      <c r="V235" s="27"/>
      <c r="W235" s="79"/>
    </row>
    <row r="236" spans="1:23" ht="12.75" customHeight="1">
      <c r="A236" s="103">
        <v>234</v>
      </c>
      <c r="V236" s="27"/>
      <c r="W236" s="79"/>
    </row>
    <row r="237" spans="1:23">
      <c r="A237" s="103">
        <v>235</v>
      </c>
      <c r="V237" s="27"/>
      <c r="W237" s="79"/>
    </row>
    <row r="238" spans="1:23">
      <c r="A238" s="180">
        <v>236</v>
      </c>
      <c r="W238" s="178"/>
    </row>
    <row r="239" spans="1:23">
      <c r="A239" s="180">
        <v>237</v>
      </c>
      <c r="W239" s="178"/>
    </row>
    <row r="240" spans="1:23">
      <c r="A240" s="180">
        <v>238</v>
      </c>
      <c r="V240" s="27"/>
      <c r="W240" s="119"/>
    </row>
    <row r="241" spans="1:23" ht="14.25">
      <c r="A241" s="180">
        <v>239</v>
      </c>
      <c r="V241" s="27"/>
      <c r="W241" s="175"/>
    </row>
    <row r="242" spans="1:23">
      <c r="A242" s="180">
        <v>240</v>
      </c>
      <c r="W242" s="79"/>
    </row>
    <row r="243" spans="1:23">
      <c r="A243" s="180">
        <v>241</v>
      </c>
      <c r="W243" s="79"/>
    </row>
    <row r="244" spans="1:23">
      <c r="A244" s="180">
        <v>242</v>
      </c>
      <c r="V244" s="27"/>
      <c r="W244" s="79"/>
    </row>
    <row r="245" spans="1:23">
      <c r="A245" s="180">
        <v>243</v>
      </c>
      <c r="W245" s="79"/>
    </row>
    <row r="246" spans="1:23">
      <c r="A246" s="180">
        <v>244</v>
      </c>
      <c r="W246" s="79"/>
    </row>
    <row r="247" spans="1:23">
      <c r="A247" s="180">
        <v>245</v>
      </c>
      <c r="V247" s="27"/>
    </row>
    <row r="248" spans="1:23">
      <c r="A248" s="180">
        <v>246</v>
      </c>
      <c r="W248" s="79"/>
    </row>
    <row r="249" spans="1:23">
      <c r="A249" s="180">
        <v>247</v>
      </c>
      <c r="V249" s="27"/>
      <c r="W249" s="119"/>
    </row>
    <row r="250" spans="1:23">
      <c r="A250" s="180">
        <v>248</v>
      </c>
      <c r="V250" s="27"/>
      <c r="W250" s="119"/>
    </row>
    <row r="251" spans="1:23">
      <c r="A251" s="180">
        <v>249</v>
      </c>
      <c r="W251" s="119"/>
    </row>
    <row r="252" spans="1:23">
      <c r="A252" s="180">
        <v>250</v>
      </c>
      <c r="W252" s="119"/>
    </row>
    <row r="253" spans="1:23">
      <c r="A253" s="180">
        <v>251</v>
      </c>
      <c r="W253" s="119"/>
    </row>
    <row r="254" spans="1:23">
      <c r="A254" s="180">
        <v>252</v>
      </c>
      <c r="V254" s="27"/>
      <c r="W254" s="119"/>
    </row>
    <row r="255" spans="1:23">
      <c r="A255" s="180">
        <v>253</v>
      </c>
    </row>
    <row r="256" spans="1:23">
      <c r="A256" s="180">
        <v>254</v>
      </c>
    </row>
    <row r="257" spans="1:22">
      <c r="A257" s="180">
        <v>255</v>
      </c>
      <c r="V257" s="27"/>
    </row>
    <row r="258" spans="1:22">
      <c r="A258" s="180">
        <v>256</v>
      </c>
    </row>
    <row r="259" spans="1:22">
      <c r="B259" s="181"/>
      <c r="C259" s="181"/>
      <c r="D259" s="181"/>
      <c r="E259" s="181"/>
      <c r="F259" s="181"/>
      <c r="G259" s="181"/>
      <c r="H259" s="181"/>
      <c r="I259" s="181"/>
      <c r="J259" s="181"/>
      <c r="K259" s="181"/>
      <c r="L259" s="181"/>
      <c r="M259" s="181"/>
      <c r="N259" s="181"/>
      <c r="O259" s="181"/>
      <c r="P259" s="181"/>
      <c r="Q259" s="181"/>
      <c r="R259" s="181"/>
      <c r="S259" s="181"/>
      <c r="T259" s="181"/>
      <c r="U259" s="181"/>
    </row>
  </sheetData>
  <autoFilter ref="B3:U259"/>
  <mergeCells count="3">
    <mergeCell ref="B1:B2"/>
    <mergeCell ref="C1:C2"/>
    <mergeCell ref="D1:D2"/>
  </mergeCells>
  <pageMargins left="0.7" right="0.7" top="0.78740157499999996" bottom="0.78740157499999996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 SCM  -25.3. 25 pro oddíly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Administrator</cp:lastModifiedBy>
  <dcterms:created xsi:type="dcterms:W3CDTF">2025-04-06T12:04:27Z</dcterms:created>
  <dcterms:modified xsi:type="dcterms:W3CDTF">2025-04-09T12:14:09Z</dcterms:modified>
</cp:coreProperties>
</file>